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340" windowHeight="8400" tabRatio="584" activeTab="1"/>
  </bookViews>
  <sheets>
    <sheet name="2020 оценка потребности" sheetId="1" r:id="rId1"/>
    <sheet name="2020оценочная стоимость муници" sheetId="2" r:id="rId2"/>
    <sheet name="Лист2" sheetId="3" r:id="rId3"/>
  </sheets>
  <definedNames>
    <definedName name="_xlnm.Print_Titles" localSheetId="0">'2020 оценка потребности'!$6:$6</definedName>
    <definedName name="_xlnm.Print_Titles" localSheetId="1">'2020оценочная стоимость муници'!$6:$6</definedName>
    <definedName name="_xlnm.Print_Titles" localSheetId="2">'Лист2'!$7:$7</definedName>
    <definedName name="_xlnm.Print_Area" localSheetId="2">'Лист2'!$A$1:$R$14</definedName>
  </definedNames>
  <calcPr fullCalcOnLoad="1"/>
</workbook>
</file>

<file path=xl/sharedStrings.xml><?xml version="1.0" encoding="utf-8"?>
<sst xmlns="http://schemas.openxmlformats.org/spreadsheetml/2006/main" count="182" uniqueCount="76">
  <si>
    <t>1</t>
  </si>
  <si>
    <t>Потребность и фактические объемы оказания услуг</t>
  </si>
  <si>
    <t>1.1</t>
  </si>
  <si>
    <t>1.2</t>
  </si>
  <si>
    <t>1.3</t>
  </si>
  <si>
    <t>1.4</t>
  </si>
  <si>
    <t>Потребность и фактические объемы оказания муниципальных услуг в натуральном и стоимостном выражении за отчетный финансовый год и предшествующие ему три финансовых года</t>
  </si>
  <si>
    <t>Факт оказания</t>
  </si>
  <si>
    <t>в тыс.руб.</t>
  </si>
  <si>
    <t>в натуральных показателях</t>
  </si>
  <si>
    <t>Потребность</t>
  </si>
  <si>
    <t>№ п/п</t>
  </si>
  <si>
    <t>I. Муниципальные услуги с базовыми требованиями к качеству</t>
  </si>
  <si>
    <t>ИТОГО по разделу 1.Образование</t>
  </si>
  <si>
    <t>Наименование муниципальной услуги</t>
  </si>
  <si>
    <t>1. Образование</t>
  </si>
  <si>
    <t>2</t>
  </si>
  <si>
    <t>3</t>
  </si>
  <si>
    <t>4</t>
  </si>
  <si>
    <t xml:space="preserve"> финансовый год 2008</t>
  </si>
  <si>
    <t>Предшествующий финансовый год 2009</t>
  </si>
  <si>
    <t>Предшествующий финансовый год 2010</t>
  </si>
  <si>
    <t>текущий  финансовый год 2011</t>
  </si>
  <si>
    <t xml:space="preserve"> уточненный план</t>
  </si>
  <si>
    <t>Предоставление общедоступного бесплатного дошкольного образования</t>
  </si>
  <si>
    <t>Предоставление общедоступного и  бесплатного начального,общего,средненго(полного) общего образования</t>
  </si>
  <si>
    <t>Предоставление дополнительного образования детям</t>
  </si>
  <si>
    <t>Организация отдыха детей в каникулярное время</t>
  </si>
  <si>
    <t>потребность</t>
  </si>
  <si>
    <t>сады</t>
  </si>
  <si>
    <t>единица измерения для оценки объемов услуги в натуральном выражении</t>
  </si>
  <si>
    <t>факт</t>
  </si>
  <si>
    <t>в стоимостном выражениив тыс.руб.</t>
  </si>
  <si>
    <t>в натуральном выражении</t>
  </si>
  <si>
    <t>в стоимостном выражении в тыс.руб.</t>
  </si>
  <si>
    <t>Предоставление  среднего (полного) общего образования  (очная и заочная форма)</t>
  </si>
  <si>
    <t>Предоставление основного общего образования (очная форма)</t>
  </si>
  <si>
    <t>Предоставление</t>
  </si>
  <si>
    <t>начального (общего)образования (очная форма)</t>
  </si>
  <si>
    <t>5</t>
  </si>
  <si>
    <t>18</t>
  </si>
  <si>
    <t xml:space="preserve"> оценка потребности  и фактические объемы предоставления муниципальных услуг на    плановый 2017 год </t>
  </si>
  <si>
    <t xml:space="preserve"> Оценочная стоимость муниципальных услуг</t>
  </si>
  <si>
    <t>Реализация дополнительных общеразвивающих программ (Физкультурно спортивный)</t>
  </si>
  <si>
    <t>Реализация дополнительных общеразвивающих программ (ЦРТДЮТ)</t>
  </si>
  <si>
    <t>Методическое обеспечение образовательной деятельности</t>
  </si>
  <si>
    <t>Реализация основных общеобразовательных программ дошкольного образования ( до 3 лет)</t>
  </si>
  <si>
    <t>Реализация основных общеобразовательных программ дошкольного образования (от 3  до 8 лет)</t>
  </si>
  <si>
    <t>Реализацияосновных общеобразовательных программ начального общего образования</t>
  </si>
  <si>
    <t>Реализацияосновных общеобразовательных программ основного общего образования</t>
  </si>
  <si>
    <t>Реализацияосновных общеобразовательных программ среднего общего  образования</t>
  </si>
  <si>
    <t>Организация  отдыха детей в каникулярное время в лагерях с дневным пребыванием ( организация отдыха детей и молодежи 2018…)</t>
  </si>
  <si>
    <t>Проведение промежуточной итоговой аттестации лиц, осваивающих основную образовательную программу  в форме самообразования или семейного образования либо обучавшихся по неимеющей государственной аккредитации образовательной программе</t>
  </si>
  <si>
    <t>Реализация основных общеобразовательных программ дошкольного образования</t>
  </si>
  <si>
    <t>шк</t>
  </si>
  <si>
    <t>Стоимость муниципальной услуги на 1 потребителя в 2016 году, тыс.руб.</t>
  </si>
  <si>
    <t>атт</t>
  </si>
  <si>
    <t>об,дурм</t>
  </si>
  <si>
    <t>Потребность и  фактическогие объемы оказания муниципальных услуг в 2016 году</t>
  </si>
  <si>
    <t>Потребность и  фактическогие объемы оказания муниципальных услуг в   2017 году</t>
  </si>
  <si>
    <t xml:space="preserve"> оценка отребности  и фактические объемы предоставления муниципальных услуг в  текущем 2018 году </t>
  </si>
  <si>
    <t xml:space="preserve"> оценка потребности  и фактические объемы предоставления муниципальных услуг на    плановый 2019 год </t>
  </si>
  <si>
    <t xml:space="preserve">оценка потребности  и фактические объемы предоставления муниципальных услуг на    плановый 2020 год </t>
  </si>
  <si>
    <t xml:space="preserve">оценка потребности  и фактические объемы предоставления муниципальных услуг на    плановый 2021год </t>
  </si>
  <si>
    <t xml:space="preserve">факт </t>
  </si>
  <si>
    <t>Присмотр и уход( физические лица в возрасте до 3 лет)</t>
  </si>
  <si>
    <t>Присмотр и уход (физические лица после 3х лет )</t>
  </si>
  <si>
    <t>Реализация основных общеобразовательных программ начального общего образования</t>
  </si>
  <si>
    <t>Стоимость муниципальной услуги на 1 потребителя в 2017 году, тыс.руб.</t>
  </si>
  <si>
    <t>Стоимость муниципальной услуги на 1 потребителя в 2018году, тыс.руб.</t>
  </si>
  <si>
    <t>Оценочная стоимость муниципальной услуги на 1 потребителя в 2021году</t>
  </si>
  <si>
    <t>Начальник Управления образования     О.М.Абдулин</t>
  </si>
  <si>
    <t xml:space="preserve">оценка потребности  и фактические объемы предоставления муниципальных услуг на    плановый 2022год </t>
  </si>
  <si>
    <t xml:space="preserve"> Оценка потребности в предоставлении муниципальных услуг в в сфере образования в  натуральном и стоимостном выражении на очередной финансовый год и плановый период 2020-2022гг</t>
  </si>
  <si>
    <t>Оценочная стоимость муниципальной услуги на 1 потребителя в 2022году</t>
  </si>
  <si>
    <t>Стоимость муниципальной услуги на 1 потребителя в 2019году, тыс.руб.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</si>
</sst>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62"/>
      <name val="Arial Cyr"/>
      <family val="0"/>
    </font>
    <font>
      <sz val="10"/>
      <color indexed="9"/>
      <name val="Arial Cyr"/>
      <family val="0"/>
    </font>
    <font>
      <sz val="11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3" tint="0.39998000860214233"/>
      <name val="Arial Cyr"/>
      <family val="0"/>
    </font>
    <font>
      <sz val="10"/>
      <color theme="4"/>
      <name val="Arial Cyr"/>
      <family val="0"/>
    </font>
    <font>
      <sz val="10"/>
      <color theme="0"/>
      <name val="Arial Cyr"/>
      <family val="0"/>
    </font>
    <font>
      <sz val="11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46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50" fillId="0" borderId="0" xfId="0" applyNumberFormat="1" applyFont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9" fontId="50" fillId="0" borderId="0" xfId="0" applyNumberFormat="1" applyFont="1" applyAlignment="1">
      <alignment horizontal="center" vertical="center" wrapText="1"/>
    </xf>
    <xf numFmtId="10" fontId="50" fillId="0" borderId="0" xfId="0" applyNumberFormat="1" applyFont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3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46" fillId="0" borderId="17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2" fontId="47" fillId="0" borderId="24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47" fillId="0" borderId="26" xfId="0" applyNumberFormat="1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2" fontId="47" fillId="0" borderId="27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3" fontId="0" fillId="0" borderId="43" xfId="0" applyNumberForma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49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176" fontId="0" fillId="0" borderId="48" xfId="0" applyNumberFormat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76" fontId="0" fillId="0" borderId="48" xfId="0" applyNumberFormat="1" applyFont="1" applyBorder="1" applyAlignment="1">
      <alignment vertical="center" wrapText="1"/>
    </xf>
    <xf numFmtId="0" fontId="52" fillId="0" borderId="17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2" fontId="47" fillId="0" borderId="23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23" xfId="0" applyNumberForma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2" fontId="47" fillId="0" borderId="17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2" fontId="47" fillId="0" borderId="24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176" fontId="0" fillId="0" borderId="24" xfId="0" applyNumberForma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7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62"/>
  <sheetViews>
    <sheetView zoomScale="76" zoomScaleNormal="76"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0" sqref="O10"/>
    </sheetView>
  </sheetViews>
  <sheetFormatPr defaultColWidth="9.25390625" defaultRowHeight="12.75"/>
  <cols>
    <col min="1" max="1" width="5.00390625" style="3" customWidth="1"/>
    <col min="2" max="2" width="45.375" style="2" customWidth="1"/>
    <col min="3" max="3" width="12.75390625" style="2" customWidth="1"/>
    <col min="4" max="4" width="9.625" style="2" bestFit="1" customWidth="1"/>
    <col min="5" max="5" width="8.25390625" style="2" customWidth="1"/>
    <col min="6" max="6" width="11.25390625" style="2" customWidth="1"/>
    <col min="7" max="7" width="8.375" style="2" customWidth="1"/>
    <col min="8" max="8" width="9.625" style="10" customWidth="1"/>
    <col min="9" max="9" width="7.375" style="11" customWidth="1"/>
    <col min="10" max="10" width="11.25390625" style="10" customWidth="1"/>
    <col min="11" max="11" width="7.625" style="11" customWidth="1"/>
    <col min="12" max="12" width="11.125" style="11" customWidth="1"/>
    <col min="13" max="13" width="7.625" style="11" customWidth="1"/>
    <col min="14" max="14" width="11.00390625" style="10" customWidth="1"/>
    <col min="15" max="15" width="8.25390625" style="11" customWidth="1"/>
    <col min="16" max="16" width="0" style="10" hidden="1" customWidth="1"/>
    <col min="17" max="17" width="7.375" style="11" hidden="1" customWidth="1"/>
    <col min="18" max="18" width="10.375" style="11" customWidth="1"/>
    <col min="19" max="19" width="7.375" style="11" customWidth="1"/>
    <col min="20" max="20" width="10.625" style="10" customWidth="1"/>
    <col min="21" max="21" width="8.875" style="11" customWidth="1"/>
    <col min="22" max="22" width="10.875" style="2" customWidth="1"/>
    <col min="23" max="23" width="9.25390625" style="2" customWidth="1"/>
    <col min="24" max="24" width="0" style="2" hidden="1" customWidth="1"/>
    <col min="25" max="25" width="10.375" style="2" hidden="1" customWidth="1"/>
    <col min="26" max="26" width="11.625" style="2" bestFit="1" customWidth="1"/>
    <col min="27" max="16384" width="9.25390625" style="2" customWidth="1"/>
  </cols>
  <sheetData>
    <row r="1" spans="1:21" ht="29.25" customHeight="1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ht="13.5" thickBot="1"/>
    <row r="3" spans="1:29" ht="123.75" customHeight="1">
      <c r="A3" s="101" t="s">
        <v>11</v>
      </c>
      <c r="B3" s="104" t="s">
        <v>14</v>
      </c>
      <c r="C3" s="107" t="s">
        <v>30</v>
      </c>
      <c r="D3" s="106" t="s">
        <v>58</v>
      </c>
      <c r="E3" s="106"/>
      <c r="F3" s="106"/>
      <c r="G3" s="106"/>
      <c r="H3" s="106" t="s">
        <v>59</v>
      </c>
      <c r="I3" s="106"/>
      <c r="J3" s="106"/>
      <c r="K3" s="106"/>
      <c r="L3" s="97" t="s">
        <v>60</v>
      </c>
      <c r="M3" s="98"/>
      <c r="N3" s="98"/>
      <c r="O3" s="98"/>
      <c r="P3" s="98"/>
      <c r="Q3" s="99"/>
      <c r="R3" s="175" t="s">
        <v>61</v>
      </c>
      <c r="S3" s="98"/>
      <c r="T3" s="98"/>
      <c r="U3" s="174"/>
      <c r="V3" s="97" t="s">
        <v>62</v>
      </c>
      <c r="W3" s="98"/>
      <c r="X3" s="96" t="s">
        <v>41</v>
      </c>
      <c r="Y3" s="96"/>
      <c r="Z3" s="96" t="s">
        <v>63</v>
      </c>
      <c r="AA3" s="96"/>
      <c r="AB3" s="96" t="s">
        <v>72</v>
      </c>
      <c r="AC3" s="96"/>
    </row>
    <row r="4" spans="1:29" ht="34.5" customHeight="1">
      <c r="A4" s="102"/>
      <c r="B4" s="68"/>
      <c r="C4" s="76"/>
      <c r="D4" s="96" t="s">
        <v>10</v>
      </c>
      <c r="E4" s="96"/>
      <c r="F4" s="96" t="s">
        <v>31</v>
      </c>
      <c r="G4" s="96"/>
      <c r="H4" s="96" t="s">
        <v>10</v>
      </c>
      <c r="I4" s="96"/>
      <c r="J4" s="96" t="s">
        <v>31</v>
      </c>
      <c r="K4" s="96"/>
      <c r="L4" s="96" t="s">
        <v>10</v>
      </c>
      <c r="M4" s="96"/>
      <c r="N4" s="96" t="s">
        <v>64</v>
      </c>
      <c r="O4" s="96"/>
      <c r="P4" s="96" t="s">
        <v>31</v>
      </c>
      <c r="Q4" s="96"/>
      <c r="R4" s="96" t="s">
        <v>28</v>
      </c>
      <c r="S4" s="96"/>
      <c r="T4" s="96" t="s">
        <v>64</v>
      </c>
      <c r="U4" s="96"/>
      <c r="V4" s="96" t="s">
        <v>28</v>
      </c>
      <c r="W4" s="96"/>
      <c r="X4" s="96" t="s">
        <v>28</v>
      </c>
      <c r="Y4" s="96"/>
      <c r="Z4" s="96" t="s">
        <v>28</v>
      </c>
      <c r="AA4" s="96"/>
      <c r="AB4" s="96" t="s">
        <v>28</v>
      </c>
      <c r="AC4" s="96"/>
    </row>
    <row r="5" spans="1:29" ht="77.25" thickBot="1">
      <c r="A5" s="103"/>
      <c r="B5" s="105"/>
      <c r="C5" s="108"/>
      <c r="D5" s="18" t="s">
        <v>32</v>
      </c>
      <c r="E5" s="13" t="s">
        <v>33</v>
      </c>
      <c r="F5" s="18" t="s">
        <v>8</v>
      </c>
      <c r="G5" s="13" t="s">
        <v>9</v>
      </c>
      <c r="H5" s="18" t="s">
        <v>34</v>
      </c>
      <c r="I5" s="13" t="s">
        <v>33</v>
      </c>
      <c r="J5" s="18" t="s">
        <v>8</v>
      </c>
      <c r="K5" s="13" t="s">
        <v>9</v>
      </c>
      <c r="L5" s="18" t="s">
        <v>34</v>
      </c>
      <c r="M5" s="13" t="s">
        <v>33</v>
      </c>
      <c r="N5" s="18" t="s">
        <v>8</v>
      </c>
      <c r="O5" s="13" t="s">
        <v>9</v>
      </c>
      <c r="P5" s="18" t="s">
        <v>8</v>
      </c>
      <c r="Q5" s="13" t="s">
        <v>9</v>
      </c>
      <c r="R5" s="18" t="s">
        <v>8</v>
      </c>
      <c r="S5" s="13" t="s">
        <v>9</v>
      </c>
      <c r="T5" s="18" t="s">
        <v>8</v>
      </c>
      <c r="U5" s="13" t="s">
        <v>9</v>
      </c>
      <c r="V5" s="18" t="s">
        <v>8</v>
      </c>
      <c r="W5" s="13" t="s">
        <v>9</v>
      </c>
      <c r="X5" s="18" t="s">
        <v>8</v>
      </c>
      <c r="Y5" s="13" t="s">
        <v>9</v>
      </c>
      <c r="Z5" s="18" t="s">
        <v>8</v>
      </c>
      <c r="AA5" s="13" t="s">
        <v>9</v>
      </c>
      <c r="AB5" s="18" t="s">
        <v>8</v>
      </c>
      <c r="AC5" s="13" t="s">
        <v>9</v>
      </c>
    </row>
    <row r="6" spans="1:25" s="5" customFormat="1" ht="12.75">
      <c r="A6" s="25" t="s">
        <v>0</v>
      </c>
      <c r="B6" s="24">
        <v>2</v>
      </c>
      <c r="C6" s="24"/>
      <c r="D6" s="24"/>
      <c r="E6" s="24"/>
      <c r="F6" s="24"/>
      <c r="G6" s="24"/>
      <c r="H6" s="24">
        <v>3</v>
      </c>
      <c r="I6" s="24">
        <v>4</v>
      </c>
      <c r="J6" s="24">
        <v>5</v>
      </c>
      <c r="K6" s="24">
        <v>6</v>
      </c>
      <c r="L6" s="24"/>
      <c r="M6" s="24"/>
      <c r="N6" s="24">
        <v>7</v>
      </c>
      <c r="O6" s="24">
        <v>8</v>
      </c>
      <c r="P6" s="24">
        <v>9</v>
      </c>
      <c r="Q6" s="24">
        <v>10</v>
      </c>
      <c r="R6" s="24"/>
      <c r="S6" s="24"/>
      <c r="T6" s="24">
        <v>11</v>
      </c>
      <c r="U6" s="26">
        <v>12</v>
      </c>
      <c r="V6" s="24">
        <v>11</v>
      </c>
      <c r="W6" s="26">
        <v>12</v>
      </c>
      <c r="X6" s="24">
        <v>13</v>
      </c>
      <c r="Y6" s="26">
        <v>14</v>
      </c>
    </row>
    <row r="7" spans="1:25" ht="13.5" customHeight="1">
      <c r="A7" s="27" t="s">
        <v>12</v>
      </c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ht="12.75" customHeight="1">
      <c r="A8" s="109" t="s">
        <v>15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9" ht="35.25" customHeight="1">
      <c r="A9" s="7" t="s">
        <v>0</v>
      </c>
      <c r="B9" s="6" t="s">
        <v>46</v>
      </c>
      <c r="C9" s="6"/>
      <c r="D9" s="8">
        <v>156441</v>
      </c>
      <c r="E9" s="23">
        <v>579</v>
      </c>
      <c r="F9" s="9">
        <v>61478</v>
      </c>
      <c r="G9" s="23">
        <v>586</v>
      </c>
      <c r="H9" s="8">
        <v>82600</v>
      </c>
      <c r="I9" s="23">
        <v>549</v>
      </c>
      <c r="J9" s="21">
        <v>60390.5</v>
      </c>
      <c r="K9" s="23">
        <v>549</v>
      </c>
      <c r="L9" s="8"/>
      <c r="M9" s="23">
        <v>596</v>
      </c>
      <c r="N9" s="9">
        <v>11084</v>
      </c>
      <c r="O9" s="23">
        <v>513</v>
      </c>
      <c r="P9" s="9"/>
      <c r="Q9" s="20"/>
      <c r="R9" s="8"/>
      <c r="S9" s="35"/>
      <c r="T9" s="9"/>
      <c r="U9" s="8"/>
      <c r="V9" s="178"/>
      <c r="W9" s="23"/>
      <c r="X9" s="49"/>
      <c r="Y9" s="48"/>
      <c r="Z9" s="50"/>
      <c r="AA9" s="23"/>
      <c r="AB9" s="50"/>
      <c r="AC9" s="23"/>
    </row>
    <row r="10" spans="1:29" ht="38.25">
      <c r="A10" s="7" t="s">
        <v>16</v>
      </c>
      <c r="B10" s="6" t="s">
        <v>47</v>
      </c>
      <c r="C10" s="6"/>
      <c r="D10" s="8">
        <v>178658</v>
      </c>
      <c r="E10" s="23">
        <v>1645</v>
      </c>
      <c r="F10" s="9">
        <v>183828.65</v>
      </c>
      <c r="G10" s="23">
        <v>1648</v>
      </c>
      <c r="H10" s="8">
        <v>200545</v>
      </c>
      <c r="I10" s="23">
        <v>1674</v>
      </c>
      <c r="J10" s="21">
        <v>182842</v>
      </c>
      <c r="K10" s="23">
        <v>1674</v>
      </c>
      <c r="L10" s="8"/>
      <c r="M10" s="23">
        <v>1798</v>
      </c>
      <c r="N10" s="9">
        <v>35990.45</v>
      </c>
      <c r="O10" s="23">
        <v>1660</v>
      </c>
      <c r="P10" s="9"/>
      <c r="Q10" s="20"/>
      <c r="R10" s="8"/>
      <c r="S10" s="35"/>
      <c r="T10" s="9"/>
      <c r="U10" s="8"/>
      <c r="V10" s="178"/>
      <c r="W10" s="23"/>
      <c r="X10" s="49"/>
      <c r="Y10" s="48"/>
      <c r="Z10" s="50"/>
      <c r="AA10" s="23"/>
      <c r="AB10" s="50"/>
      <c r="AC10" s="23"/>
    </row>
    <row r="11" spans="1:29" ht="25.5">
      <c r="A11" s="7" t="s">
        <v>17</v>
      </c>
      <c r="B11" s="6" t="s">
        <v>43</v>
      </c>
      <c r="C11" s="6"/>
      <c r="D11" s="8">
        <v>27346</v>
      </c>
      <c r="E11" s="8">
        <v>1649</v>
      </c>
      <c r="F11" s="9">
        <v>24848</v>
      </c>
      <c r="G11" s="23">
        <v>1618</v>
      </c>
      <c r="H11" s="8">
        <v>29980</v>
      </c>
      <c r="I11" s="23">
        <v>1649</v>
      </c>
      <c r="J11" s="21">
        <v>21788.9</v>
      </c>
      <c r="K11" s="23">
        <v>1588</v>
      </c>
      <c r="L11" s="8">
        <v>28396</v>
      </c>
      <c r="M11" s="23">
        <v>1618</v>
      </c>
      <c r="N11" s="9">
        <v>5387</v>
      </c>
      <c r="O11" s="23">
        <v>1649</v>
      </c>
      <c r="P11" s="9"/>
      <c r="Q11" s="20"/>
      <c r="R11" s="9"/>
      <c r="S11" s="33"/>
      <c r="T11" s="9"/>
      <c r="U11" s="8"/>
      <c r="V11" s="179"/>
      <c r="W11" s="6">
        <v>0</v>
      </c>
      <c r="X11" s="6"/>
      <c r="Y11" s="6"/>
      <c r="Z11" s="6"/>
      <c r="AA11" s="6">
        <v>0</v>
      </c>
      <c r="AB11" s="6"/>
      <c r="AC11" s="6">
        <v>0</v>
      </c>
    </row>
    <row r="12" spans="1:29" ht="33" customHeight="1">
      <c r="A12" s="7" t="s">
        <v>18</v>
      </c>
      <c r="B12" s="51" t="s">
        <v>44</v>
      </c>
      <c r="C12" s="6"/>
      <c r="D12" s="8">
        <v>6837</v>
      </c>
      <c r="E12" s="23">
        <v>656</v>
      </c>
      <c r="F12" s="9">
        <v>4198</v>
      </c>
      <c r="G12" s="23">
        <v>656</v>
      </c>
      <c r="H12" s="8">
        <v>7374</v>
      </c>
      <c r="I12" s="23">
        <v>710</v>
      </c>
      <c r="J12" s="21">
        <v>4642</v>
      </c>
      <c r="K12" s="23">
        <v>678</v>
      </c>
      <c r="L12" s="8">
        <v>5843</v>
      </c>
      <c r="M12" s="23">
        <v>678</v>
      </c>
      <c r="N12" s="9">
        <v>2745</v>
      </c>
      <c r="O12" s="23">
        <v>678</v>
      </c>
      <c r="P12" s="9"/>
      <c r="Q12" s="22"/>
      <c r="R12" s="9">
        <v>6200</v>
      </c>
      <c r="S12" s="35">
        <v>710</v>
      </c>
      <c r="T12" s="9">
        <v>4551.6</v>
      </c>
      <c r="U12" s="8">
        <v>710</v>
      </c>
      <c r="V12" s="179">
        <v>6200</v>
      </c>
      <c r="W12" s="23">
        <v>678</v>
      </c>
      <c r="X12" s="6">
        <v>6500</v>
      </c>
      <c r="Y12" s="6">
        <v>710</v>
      </c>
      <c r="Z12" s="6">
        <v>6200</v>
      </c>
      <c r="AA12" s="23">
        <v>678</v>
      </c>
      <c r="AB12" s="6">
        <v>6200</v>
      </c>
      <c r="AC12" s="23">
        <v>678</v>
      </c>
    </row>
    <row r="13" spans="1:29" ht="32.25" customHeight="1" thickBot="1">
      <c r="A13" s="28" t="s">
        <v>39</v>
      </c>
      <c r="B13" s="173" t="s">
        <v>45</v>
      </c>
      <c r="C13" s="6"/>
      <c r="D13" s="9"/>
      <c r="E13" s="8"/>
      <c r="F13" s="9"/>
      <c r="G13" s="8"/>
      <c r="H13" s="8">
        <v>2600</v>
      </c>
      <c r="I13" s="8">
        <v>60</v>
      </c>
      <c r="J13" s="21">
        <v>2351</v>
      </c>
      <c r="K13" s="23">
        <v>60</v>
      </c>
      <c r="L13" s="9">
        <v>2600</v>
      </c>
      <c r="M13" s="23">
        <v>59</v>
      </c>
      <c r="N13" s="9">
        <v>894.5</v>
      </c>
      <c r="O13" s="23">
        <v>59</v>
      </c>
      <c r="P13" s="9"/>
      <c r="Q13" s="22"/>
      <c r="R13" s="9">
        <v>3000</v>
      </c>
      <c r="S13" s="35">
        <v>55</v>
      </c>
      <c r="T13" s="9">
        <v>2979</v>
      </c>
      <c r="U13" s="8">
        <v>56</v>
      </c>
      <c r="V13" s="180">
        <v>3146</v>
      </c>
      <c r="W13" s="23">
        <v>59</v>
      </c>
      <c r="X13" s="9">
        <v>3146</v>
      </c>
      <c r="Y13" s="23">
        <v>59</v>
      </c>
      <c r="Z13" s="6">
        <f aca="true" t="shared" si="0" ref="Z13:Z28">V13*1.07</f>
        <v>3366.2200000000003</v>
      </c>
      <c r="AA13" s="23">
        <v>59</v>
      </c>
      <c r="AB13" s="6">
        <f>X13*1.07</f>
        <v>3366.2200000000003</v>
      </c>
      <c r="AC13" s="23">
        <v>59</v>
      </c>
    </row>
    <row r="14" spans="1:29" ht="12.75">
      <c r="A14" s="115" t="s">
        <v>0</v>
      </c>
      <c r="B14" s="113" t="s">
        <v>35</v>
      </c>
      <c r="C14" s="75"/>
      <c r="D14" s="69">
        <v>692988</v>
      </c>
      <c r="E14" s="72">
        <v>4588</v>
      </c>
      <c r="F14" s="121">
        <v>407845.2</v>
      </c>
      <c r="G14" s="78">
        <v>4550</v>
      </c>
      <c r="H14" s="69"/>
      <c r="I14" s="81"/>
      <c r="J14" s="188"/>
      <c r="K14" s="189"/>
      <c r="L14" s="81"/>
      <c r="M14" s="81"/>
      <c r="N14" s="190"/>
      <c r="O14" s="191"/>
      <c r="P14" s="81"/>
      <c r="Q14" s="81"/>
      <c r="R14" s="63"/>
      <c r="S14" s="65"/>
      <c r="T14" s="192"/>
      <c r="U14" s="193"/>
      <c r="V14" s="194"/>
      <c r="W14" s="191"/>
      <c r="X14" s="81"/>
      <c r="Y14" s="191"/>
      <c r="Z14" s="81"/>
      <c r="AA14" s="191"/>
      <c r="AB14" s="81"/>
      <c r="AC14" s="191"/>
    </row>
    <row r="15" spans="1:29" ht="12.75">
      <c r="A15" s="116"/>
      <c r="B15" s="114"/>
      <c r="C15" s="76"/>
      <c r="D15" s="70"/>
      <c r="E15" s="73"/>
      <c r="F15" s="122"/>
      <c r="G15" s="79"/>
      <c r="H15" s="70"/>
      <c r="I15" s="82"/>
      <c r="J15" s="195"/>
      <c r="K15" s="189"/>
      <c r="L15" s="82"/>
      <c r="M15" s="82"/>
      <c r="N15" s="196"/>
      <c r="O15" s="191"/>
      <c r="P15" s="82"/>
      <c r="Q15" s="82"/>
      <c r="R15" s="64"/>
      <c r="S15" s="66"/>
      <c r="T15" s="197"/>
      <c r="U15" s="198"/>
      <c r="V15" s="199"/>
      <c r="W15" s="191"/>
      <c r="X15" s="82"/>
      <c r="Y15" s="191"/>
      <c r="Z15" s="82"/>
      <c r="AA15" s="191"/>
      <c r="AB15" s="82"/>
      <c r="AC15" s="191"/>
    </row>
    <row r="16" spans="1:29" ht="12.75">
      <c r="A16" s="116"/>
      <c r="B16" s="114"/>
      <c r="C16" s="76"/>
      <c r="D16" s="70"/>
      <c r="E16" s="73"/>
      <c r="F16" s="122"/>
      <c r="G16" s="79"/>
      <c r="H16" s="70"/>
      <c r="I16" s="82"/>
      <c r="J16" s="195"/>
      <c r="K16" s="189"/>
      <c r="L16" s="82"/>
      <c r="M16" s="82"/>
      <c r="N16" s="196"/>
      <c r="O16" s="191"/>
      <c r="P16" s="82"/>
      <c r="Q16" s="82"/>
      <c r="R16" s="64"/>
      <c r="S16" s="66"/>
      <c r="T16" s="197"/>
      <c r="U16" s="198"/>
      <c r="V16" s="199"/>
      <c r="W16" s="191"/>
      <c r="X16" s="82"/>
      <c r="Y16" s="191"/>
      <c r="Z16" s="82"/>
      <c r="AA16" s="191"/>
      <c r="AB16" s="82"/>
      <c r="AC16" s="191"/>
    </row>
    <row r="17" spans="1:29" ht="11.25" customHeight="1">
      <c r="A17" s="117"/>
      <c r="B17" s="114"/>
      <c r="C17" s="77"/>
      <c r="D17" s="71"/>
      <c r="E17" s="74"/>
      <c r="F17" s="123"/>
      <c r="G17" s="80"/>
      <c r="H17" s="71"/>
      <c r="I17" s="83"/>
      <c r="J17" s="200"/>
      <c r="K17" s="189"/>
      <c r="L17" s="83"/>
      <c r="M17" s="83"/>
      <c r="N17" s="201"/>
      <c r="O17" s="191"/>
      <c r="P17" s="83"/>
      <c r="Q17" s="83"/>
      <c r="R17" s="56"/>
      <c r="S17" s="67"/>
      <c r="T17" s="202"/>
      <c r="U17" s="203"/>
      <c r="V17" s="204"/>
      <c r="W17" s="191"/>
      <c r="X17" s="83"/>
      <c r="Y17" s="191"/>
      <c r="Z17" s="83"/>
      <c r="AA17" s="191"/>
      <c r="AB17" s="83"/>
      <c r="AC17" s="191"/>
    </row>
    <row r="18" spans="1:29" ht="0" customHeight="1" hidden="1">
      <c r="A18" s="28"/>
      <c r="B18" s="114"/>
      <c r="C18" s="6"/>
      <c r="D18" s="42"/>
      <c r="E18" s="36"/>
      <c r="F18" s="37"/>
      <c r="G18" s="36"/>
      <c r="H18" s="42"/>
      <c r="I18" s="205"/>
      <c r="J18" s="206"/>
      <c r="K18" s="207"/>
      <c r="L18" s="208"/>
      <c r="M18" s="205"/>
      <c r="N18" s="206"/>
      <c r="O18" s="205"/>
      <c r="P18" s="208"/>
      <c r="Q18" s="205"/>
      <c r="R18" s="208"/>
      <c r="S18" s="209"/>
      <c r="T18" s="208"/>
      <c r="U18" s="205"/>
      <c r="V18" s="210"/>
      <c r="W18" s="210"/>
      <c r="X18" s="210"/>
      <c r="Y18" s="210"/>
      <c r="Z18" s="39">
        <f t="shared" si="0"/>
        <v>0</v>
      </c>
      <c r="AA18" s="210"/>
      <c r="AB18" s="39">
        <f aca="true" t="shared" si="1" ref="AB18:AB33">X18*1.07</f>
        <v>0</v>
      </c>
      <c r="AC18" s="210"/>
    </row>
    <row r="19" spans="1:29" ht="12.75" customHeight="1" hidden="1">
      <c r="A19" s="28"/>
      <c r="B19" s="114"/>
      <c r="C19" s="6"/>
      <c r="D19" s="42"/>
      <c r="E19" s="36"/>
      <c r="F19" s="37"/>
      <c r="G19" s="36"/>
      <c r="H19" s="42"/>
      <c r="I19" s="205"/>
      <c r="J19" s="206"/>
      <c r="K19" s="207"/>
      <c r="L19" s="208"/>
      <c r="M19" s="205"/>
      <c r="N19" s="206"/>
      <c r="O19" s="205"/>
      <c r="P19" s="208"/>
      <c r="Q19" s="205"/>
      <c r="R19" s="208"/>
      <c r="S19" s="209"/>
      <c r="T19" s="208"/>
      <c r="U19" s="205"/>
      <c r="V19" s="210"/>
      <c r="W19" s="210"/>
      <c r="X19" s="210"/>
      <c r="Y19" s="210"/>
      <c r="Z19" s="39">
        <f t="shared" si="0"/>
        <v>0</v>
      </c>
      <c r="AA19" s="210"/>
      <c r="AB19" s="39">
        <f t="shared" si="1"/>
        <v>0</v>
      </c>
      <c r="AC19" s="210"/>
    </row>
    <row r="20" spans="1:29" ht="12.75" customHeight="1" hidden="1">
      <c r="A20" s="28"/>
      <c r="B20" s="114"/>
      <c r="C20" s="6"/>
      <c r="D20" s="42"/>
      <c r="E20" s="36"/>
      <c r="F20" s="37"/>
      <c r="G20" s="36"/>
      <c r="H20" s="42"/>
      <c r="I20" s="205"/>
      <c r="J20" s="206"/>
      <c r="K20" s="207"/>
      <c r="L20" s="208"/>
      <c r="M20" s="205"/>
      <c r="N20" s="206"/>
      <c r="O20" s="205"/>
      <c r="P20" s="208"/>
      <c r="Q20" s="205"/>
      <c r="R20" s="208"/>
      <c r="S20" s="209"/>
      <c r="T20" s="208"/>
      <c r="U20" s="205"/>
      <c r="V20" s="210"/>
      <c r="W20" s="210"/>
      <c r="X20" s="210"/>
      <c r="Y20" s="210"/>
      <c r="Z20" s="39">
        <f t="shared" si="0"/>
        <v>0</v>
      </c>
      <c r="AA20" s="210"/>
      <c r="AB20" s="39">
        <f t="shared" si="1"/>
        <v>0</v>
      </c>
      <c r="AC20" s="210"/>
    </row>
    <row r="21" spans="1:29" ht="12.75" customHeight="1" hidden="1">
      <c r="A21" s="28"/>
      <c r="B21" s="114"/>
      <c r="C21" s="6"/>
      <c r="D21" s="42"/>
      <c r="E21" s="36"/>
      <c r="F21" s="37"/>
      <c r="G21" s="36"/>
      <c r="H21" s="42"/>
      <c r="I21" s="205"/>
      <c r="J21" s="206"/>
      <c r="K21" s="207"/>
      <c r="L21" s="208"/>
      <c r="M21" s="205"/>
      <c r="N21" s="206"/>
      <c r="O21" s="205"/>
      <c r="P21" s="208"/>
      <c r="Q21" s="205"/>
      <c r="R21" s="208"/>
      <c r="S21" s="209"/>
      <c r="T21" s="208"/>
      <c r="U21" s="205"/>
      <c r="V21" s="210"/>
      <c r="W21" s="210"/>
      <c r="X21" s="210"/>
      <c r="Y21" s="210"/>
      <c r="Z21" s="39">
        <f t="shared" si="0"/>
        <v>0</v>
      </c>
      <c r="AA21" s="210"/>
      <c r="AB21" s="39">
        <f t="shared" si="1"/>
        <v>0</v>
      </c>
      <c r="AC21" s="210"/>
    </row>
    <row r="22" spans="1:29" ht="12.75" customHeight="1" hidden="1">
      <c r="A22" s="28"/>
      <c r="B22" s="114"/>
      <c r="C22" s="6"/>
      <c r="D22" s="42"/>
      <c r="E22" s="36"/>
      <c r="F22" s="37"/>
      <c r="G22" s="36"/>
      <c r="H22" s="42"/>
      <c r="I22" s="205"/>
      <c r="J22" s="206"/>
      <c r="K22" s="207"/>
      <c r="L22" s="208"/>
      <c r="M22" s="205"/>
      <c r="N22" s="206"/>
      <c r="O22" s="205"/>
      <c r="P22" s="208"/>
      <c r="Q22" s="205"/>
      <c r="R22" s="208"/>
      <c r="S22" s="209"/>
      <c r="T22" s="208"/>
      <c r="U22" s="205"/>
      <c r="V22" s="210"/>
      <c r="W22" s="210"/>
      <c r="X22" s="210"/>
      <c r="Y22" s="210"/>
      <c r="Z22" s="39">
        <f t="shared" si="0"/>
        <v>0</v>
      </c>
      <c r="AA22" s="210"/>
      <c r="AB22" s="39">
        <f t="shared" si="1"/>
        <v>0</v>
      </c>
      <c r="AC22" s="210"/>
    </row>
    <row r="23" spans="1:29" ht="12.75" customHeight="1" hidden="1">
      <c r="A23" s="28"/>
      <c r="B23" s="114"/>
      <c r="C23" s="6"/>
      <c r="D23" s="42"/>
      <c r="E23" s="36"/>
      <c r="F23" s="37"/>
      <c r="G23" s="36"/>
      <c r="H23" s="42"/>
      <c r="I23" s="205"/>
      <c r="J23" s="206"/>
      <c r="K23" s="207"/>
      <c r="L23" s="208"/>
      <c r="M23" s="205"/>
      <c r="N23" s="206"/>
      <c r="O23" s="205"/>
      <c r="P23" s="208"/>
      <c r="Q23" s="205"/>
      <c r="R23" s="208"/>
      <c r="S23" s="209"/>
      <c r="T23" s="208"/>
      <c r="U23" s="205"/>
      <c r="V23" s="210"/>
      <c r="W23" s="210"/>
      <c r="X23" s="210"/>
      <c r="Y23" s="210"/>
      <c r="Z23" s="39">
        <f t="shared" si="0"/>
        <v>0</v>
      </c>
      <c r="AA23" s="210"/>
      <c r="AB23" s="39">
        <f t="shared" si="1"/>
        <v>0</v>
      </c>
      <c r="AC23" s="210"/>
    </row>
    <row r="24" spans="1:29" ht="12.75" customHeight="1" hidden="1">
      <c r="A24" s="28"/>
      <c r="B24" s="114"/>
      <c r="C24" s="6"/>
      <c r="D24" s="42"/>
      <c r="E24" s="36"/>
      <c r="F24" s="37"/>
      <c r="G24" s="36"/>
      <c r="H24" s="42"/>
      <c r="I24" s="205"/>
      <c r="J24" s="206"/>
      <c r="K24" s="207"/>
      <c r="L24" s="208"/>
      <c r="M24" s="205"/>
      <c r="N24" s="206"/>
      <c r="O24" s="205"/>
      <c r="P24" s="208"/>
      <c r="Q24" s="205"/>
      <c r="R24" s="208"/>
      <c r="S24" s="209"/>
      <c r="T24" s="208"/>
      <c r="U24" s="205"/>
      <c r="V24" s="210"/>
      <c r="W24" s="210"/>
      <c r="X24" s="210"/>
      <c r="Y24" s="210"/>
      <c r="Z24" s="39">
        <f t="shared" si="0"/>
        <v>0</v>
      </c>
      <c r="AA24" s="210"/>
      <c r="AB24" s="39">
        <f t="shared" si="1"/>
        <v>0</v>
      </c>
      <c r="AC24" s="210"/>
    </row>
    <row r="25" spans="1:29" ht="12.75" customHeight="1" hidden="1">
      <c r="A25" s="28"/>
      <c r="B25" s="114"/>
      <c r="C25" s="6"/>
      <c r="D25" s="42"/>
      <c r="E25" s="36"/>
      <c r="F25" s="37"/>
      <c r="G25" s="36"/>
      <c r="H25" s="42"/>
      <c r="I25" s="205"/>
      <c r="J25" s="206"/>
      <c r="K25" s="207"/>
      <c r="L25" s="208"/>
      <c r="M25" s="205"/>
      <c r="N25" s="206"/>
      <c r="O25" s="205"/>
      <c r="P25" s="208"/>
      <c r="Q25" s="205"/>
      <c r="R25" s="208"/>
      <c r="S25" s="209"/>
      <c r="T25" s="208"/>
      <c r="U25" s="205"/>
      <c r="V25" s="210"/>
      <c r="W25" s="210"/>
      <c r="X25" s="210"/>
      <c r="Y25" s="210"/>
      <c r="Z25" s="39">
        <f t="shared" si="0"/>
        <v>0</v>
      </c>
      <c r="AA25" s="210"/>
      <c r="AB25" s="39">
        <f t="shared" si="1"/>
        <v>0</v>
      </c>
      <c r="AC25" s="210"/>
    </row>
    <row r="26" spans="1:29" ht="12.75" customHeight="1" hidden="1">
      <c r="A26" s="28"/>
      <c r="B26" s="114"/>
      <c r="C26" s="6"/>
      <c r="D26" s="42"/>
      <c r="E26" s="36"/>
      <c r="F26" s="37"/>
      <c r="G26" s="36"/>
      <c r="H26" s="42"/>
      <c r="I26" s="205"/>
      <c r="J26" s="206"/>
      <c r="K26" s="207"/>
      <c r="L26" s="208"/>
      <c r="M26" s="205"/>
      <c r="N26" s="206"/>
      <c r="O26" s="205"/>
      <c r="P26" s="208"/>
      <c r="Q26" s="205"/>
      <c r="R26" s="208"/>
      <c r="S26" s="209"/>
      <c r="T26" s="208"/>
      <c r="U26" s="205"/>
      <c r="V26" s="210"/>
      <c r="W26" s="210"/>
      <c r="X26" s="210"/>
      <c r="Y26" s="210"/>
      <c r="Z26" s="39">
        <f t="shared" si="0"/>
        <v>0</v>
      </c>
      <c r="AA26" s="210"/>
      <c r="AB26" s="39">
        <f t="shared" si="1"/>
        <v>0</v>
      </c>
      <c r="AC26" s="210"/>
    </row>
    <row r="27" spans="1:29" ht="12.75" customHeight="1" hidden="1">
      <c r="A27" s="28"/>
      <c r="B27" s="114"/>
      <c r="C27" s="6"/>
      <c r="D27" s="42"/>
      <c r="E27" s="36"/>
      <c r="F27" s="37"/>
      <c r="G27" s="36"/>
      <c r="H27" s="42"/>
      <c r="I27" s="205"/>
      <c r="J27" s="206"/>
      <c r="K27" s="207"/>
      <c r="L27" s="208"/>
      <c r="M27" s="205"/>
      <c r="N27" s="206"/>
      <c r="O27" s="205"/>
      <c r="P27" s="208"/>
      <c r="Q27" s="205"/>
      <c r="R27" s="208"/>
      <c r="S27" s="209"/>
      <c r="T27" s="208"/>
      <c r="U27" s="205"/>
      <c r="V27" s="210"/>
      <c r="W27" s="210"/>
      <c r="X27" s="210"/>
      <c r="Y27" s="210"/>
      <c r="Z27" s="39">
        <f t="shared" si="0"/>
        <v>0</v>
      </c>
      <c r="AA27" s="210"/>
      <c r="AB27" s="39">
        <f t="shared" si="1"/>
        <v>0</v>
      </c>
      <c r="AC27" s="210"/>
    </row>
    <row r="28" spans="1:29" ht="12.75" customHeight="1" hidden="1">
      <c r="A28" s="29"/>
      <c r="B28" s="114"/>
      <c r="C28" s="6"/>
      <c r="D28" s="42"/>
      <c r="E28" s="36"/>
      <c r="F28" s="37"/>
      <c r="G28" s="36"/>
      <c r="H28" s="42"/>
      <c r="I28" s="205"/>
      <c r="J28" s="206"/>
      <c r="K28" s="207"/>
      <c r="L28" s="208"/>
      <c r="M28" s="205"/>
      <c r="N28" s="206"/>
      <c r="O28" s="205"/>
      <c r="P28" s="208"/>
      <c r="Q28" s="205"/>
      <c r="R28" s="208"/>
      <c r="S28" s="209"/>
      <c r="T28" s="208"/>
      <c r="U28" s="205"/>
      <c r="V28" s="210"/>
      <c r="W28" s="210"/>
      <c r="X28" s="210"/>
      <c r="Y28" s="210"/>
      <c r="Z28" s="39">
        <f t="shared" si="0"/>
        <v>0</v>
      </c>
      <c r="AA28" s="210"/>
      <c r="AB28" s="39">
        <f t="shared" si="1"/>
        <v>0</v>
      </c>
      <c r="AC28" s="210"/>
    </row>
    <row r="29" spans="1:29" ht="12.75">
      <c r="A29" s="119" t="s">
        <v>16</v>
      </c>
      <c r="B29" s="118" t="s">
        <v>36</v>
      </c>
      <c r="C29" s="87"/>
      <c r="D29" s="84">
        <v>70002</v>
      </c>
      <c r="E29" s="130">
        <v>580</v>
      </c>
      <c r="F29" s="90">
        <v>69796.23</v>
      </c>
      <c r="G29" s="78">
        <v>580</v>
      </c>
      <c r="H29" s="84"/>
      <c r="I29" s="93"/>
      <c r="J29" s="211"/>
      <c r="K29" s="189"/>
      <c r="L29" s="93"/>
      <c r="M29" s="93"/>
      <c r="N29" s="90"/>
      <c r="O29" s="191"/>
      <c r="P29" s="93"/>
      <c r="Q29" s="93"/>
      <c r="R29" s="65"/>
      <c r="S29" s="65"/>
      <c r="T29" s="65"/>
      <c r="U29" s="81"/>
      <c r="V29" s="212"/>
      <c r="W29" s="191"/>
      <c r="X29" s="191"/>
      <c r="Y29" s="191"/>
      <c r="Z29" s="191"/>
      <c r="AA29" s="191"/>
      <c r="AB29" s="191"/>
      <c r="AC29" s="191"/>
    </row>
    <row r="30" spans="1:29" ht="12.75">
      <c r="A30" s="120"/>
      <c r="B30" s="114"/>
      <c r="C30" s="88"/>
      <c r="D30" s="85"/>
      <c r="E30" s="131"/>
      <c r="F30" s="91"/>
      <c r="G30" s="79"/>
      <c r="H30" s="85"/>
      <c r="I30" s="94"/>
      <c r="J30" s="213"/>
      <c r="K30" s="189"/>
      <c r="L30" s="94"/>
      <c r="M30" s="94"/>
      <c r="N30" s="91"/>
      <c r="O30" s="191"/>
      <c r="P30" s="94"/>
      <c r="Q30" s="94"/>
      <c r="R30" s="66"/>
      <c r="S30" s="66"/>
      <c r="T30" s="66"/>
      <c r="U30" s="82"/>
      <c r="V30" s="212"/>
      <c r="W30" s="191"/>
      <c r="X30" s="191"/>
      <c r="Y30" s="191"/>
      <c r="Z30" s="191"/>
      <c r="AA30" s="191"/>
      <c r="AB30" s="191"/>
      <c r="AC30" s="191"/>
    </row>
    <row r="31" spans="1:29" ht="12.75">
      <c r="A31" s="120"/>
      <c r="B31" s="114"/>
      <c r="C31" s="88"/>
      <c r="D31" s="85"/>
      <c r="E31" s="131"/>
      <c r="F31" s="91"/>
      <c r="G31" s="79"/>
      <c r="H31" s="85"/>
      <c r="I31" s="94"/>
      <c r="J31" s="213"/>
      <c r="K31" s="189"/>
      <c r="L31" s="94"/>
      <c r="M31" s="94"/>
      <c r="N31" s="91"/>
      <c r="O31" s="191"/>
      <c r="P31" s="94"/>
      <c r="Q31" s="94"/>
      <c r="R31" s="66"/>
      <c r="S31" s="66"/>
      <c r="T31" s="66"/>
      <c r="U31" s="82"/>
      <c r="V31" s="212"/>
      <c r="W31" s="191"/>
      <c r="X31" s="191"/>
      <c r="Y31" s="191"/>
      <c r="Z31" s="191"/>
      <c r="AA31" s="191"/>
      <c r="AB31" s="191"/>
      <c r="AC31" s="191"/>
    </row>
    <row r="32" spans="1:29" ht="12.75">
      <c r="A32" s="120"/>
      <c r="B32" s="114"/>
      <c r="C32" s="88"/>
      <c r="D32" s="85"/>
      <c r="E32" s="131"/>
      <c r="F32" s="91"/>
      <c r="G32" s="79"/>
      <c r="H32" s="85"/>
      <c r="I32" s="94"/>
      <c r="J32" s="213"/>
      <c r="K32" s="189"/>
      <c r="L32" s="94"/>
      <c r="M32" s="94"/>
      <c r="N32" s="91"/>
      <c r="O32" s="191"/>
      <c r="P32" s="94"/>
      <c r="Q32" s="94"/>
      <c r="R32" s="66"/>
      <c r="S32" s="66"/>
      <c r="T32" s="66"/>
      <c r="U32" s="82"/>
      <c r="V32" s="212"/>
      <c r="W32" s="191"/>
      <c r="X32" s="191"/>
      <c r="Y32" s="191"/>
      <c r="Z32" s="191"/>
      <c r="AA32" s="191"/>
      <c r="AB32" s="191"/>
      <c r="AC32" s="191"/>
    </row>
    <row r="33" spans="1:29" ht="6" customHeight="1">
      <c r="A33" s="120"/>
      <c r="B33" s="114"/>
      <c r="C33" s="88"/>
      <c r="D33" s="85"/>
      <c r="E33" s="131"/>
      <c r="F33" s="91"/>
      <c r="G33" s="79"/>
      <c r="H33" s="85"/>
      <c r="I33" s="94"/>
      <c r="J33" s="213"/>
      <c r="K33" s="189"/>
      <c r="L33" s="94"/>
      <c r="M33" s="94"/>
      <c r="N33" s="91"/>
      <c r="O33" s="191"/>
      <c r="P33" s="94"/>
      <c r="Q33" s="94"/>
      <c r="R33" s="66"/>
      <c r="S33" s="66"/>
      <c r="T33" s="66"/>
      <c r="U33" s="83"/>
      <c r="V33" s="212"/>
      <c r="W33" s="191"/>
      <c r="X33" s="191"/>
      <c r="Y33" s="191"/>
      <c r="Z33" s="191"/>
      <c r="AA33" s="191"/>
      <c r="AB33" s="191"/>
      <c r="AC33" s="191"/>
    </row>
    <row r="34" spans="1:29" ht="12.75" customHeight="1" hidden="1">
      <c r="A34" s="120"/>
      <c r="B34" s="114"/>
      <c r="C34" s="88"/>
      <c r="D34" s="85"/>
      <c r="E34" s="131"/>
      <c r="F34" s="91"/>
      <c r="G34" s="54"/>
      <c r="H34" s="85"/>
      <c r="I34" s="94"/>
      <c r="J34" s="213"/>
      <c r="K34" s="189"/>
      <c r="L34" s="94"/>
      <c r="M34" s="94"/>
      <c r="N34" s="91"/>
      <c r="O34" s="191"/>
      <c r="P34" s="94"/>
      <c r="Q34" s="94"/>
      <c r="R34" s="66"/>
      <c r="S34" s="66"/>
      <c r="T34" s="66"/>
      <c r="U34" s="214"/>
      <c r="V34" s="210"/>
      <c r="W34" s="210"/>
      <c r="X34" s="210"/>
      <c r="Y34" s="210"/>
      <c r="Z34" s="210"/>
      <c r="AA34" s="210"/>
      <c r="AB34" s="210"/>
      <c r="AC34" s="210"/>
    </row>
    <row r="35" spans="1:29" ht="12.75" customHeight="1" hidden="1">
      <c r="A35" s="120"/>
      <c r="B35" s="114"/>
      <c r="C35" s="88"/>
      <c r="D35" s="85"/>
      <c r="E35" s="131"/>
      <c r="F35" s="91"/>
      <c r="G35" s="54"/>
      <c r="H35" s="85"/>
      <c r="I35" s="94"/>
      <c r="J35" s="213"/>
      <c r="K35" s="189"/>
      <c r="L35" s="94"/>
      <c r="M35" s="94"/>
      <c r="N35" s="91"/>
      <c r="O35" s="191"/>
      <c r="P35" s="94"/>
      <c r="Q35" s="94"/>
      <c r="R35" s="66"/>
      <c r="S35" s="66"/>
      <c r="T35" s="66"/>
      <c r="U35" s="214"/>
      <c r="V35" s="210"/>
      <c r="W35" s="210"/>
      <c r="X35" s="210"/>
      <c r="Y35" s="210"/>
      <c r="Z35" s="210"/>
      <c r="AA35" s="210"/>
      <c r="AB35" s="210"/>
      <c r="AC35" s="210"/>
    </row>
    <row r="36" spans="1:29" ht="12.75" customHeight="1" hidden="1">
      <c r="A36" s="120"/>
      <c r="B36" s="114"/>
      <c r="C36" s="88"/>
      <c r="D36" s="85"/>
      <c r="E36" s="131"/>
      <c r="F36" s="91"/>
      <c r="G36" s="54"/>
      <c r="H36" s="85"/>
      <c r="I36" s="94"/>
      <c r="J36" s="213"/>
      <c r="K36" s="189"/>
      <c r="L36" s="94"/>
      <c r="M36" s="94"/>
      <c r="N36" s="91"/>
      <c r="O36" s="191"/>
      <c r="P36" s="94"/>
      <c r="Q36" s="94"/>
      <c r="R36" s="66"/>
      <c r="S36" s="66"/>
      <c r="T36" s="66"/>
      <c r="U36" s="214"/>
      <c r="V36" s="210"/>
      <c r="W36" s="210"/>
      <c r="X36" s="210"/>
      <c r="Y36" s="210"/>
      <c r="Z36" s="210"/>
      <c r="AA36" s="210"/>
      <c r="AB36" s="210"/>
      <c r="AC36" s="210"/>
    </row>
    <row r="37" spans="1:29" s="4" customFormat="1" ht="12.75" customHeight="1" hidden="1">
      <c r="A37" s="120"/>
      <c r="B37" s="114"/>
      <c r="C37" s="88"/>
      <c r="D37" s="85"/>
      <c r="E37" s="131"/>
      <c r="F37" s="91"/>
      <c r="G37" s="54"/>
      <c r="H37" s="85"/>
      <c r="I37" s="94"/>
      <c r="J37" s="213"/>
      <c r="K37" s="189"/>
      <c r="L37" s="94"/>
      <c r="M37" s="94"/>
      <c r="N37" s="91"/>
      <c r="O37" s="191"/>
      <c r="P37" s="94"/>
      <c r="Q37" s="94"/>
      <c r="R37" s="66"/>
      <c r="S37" s="66"/>
      <c r="T37" s="66"/>
      <c r="U37" s="214"/>
      <c r="V37" s="215"/>
      <c r="W37" s="215"/>
      <c r="X37" s="215"/>
      <c r="Y37" s="215"/>
      <c r="Z37" s="215"/>
      <c r="AA37" s="215"/>
      <c r="AB37" s="215"/>
      <c r="AC37" s="215"/>
    </row>
    <row r="38" spans="1:29" ht="12.75" customHeight="1" hidden="1">
      <c r="A38" s="120"/>
      <c r="B38" s="114"/>
      <c r="C38" s="88"/>
      <c r="D38" s="85"/>
      <c r="E38" s="131"/>
      <c r="F38" s="91"/>
      <c r="G38" s="54"/>
      <c r="H38" s="85"/>
      <c r="I38" s="94"/>
      <c r="J38" s="213"/>
      <c r="K38" s="189"/>
      <c r="L38" s="94"/>
      <c r="M38" s="94"/>
      <c r="N38" s="91"/>
      <c r="O38" s="191"/>
      <c r="P38" s="94"/>
      <c r="Q38" s="94"/>
      <c r="R38" s="66"/>
      <c r="S38" s="66"/>
      <c r="T38" s="66"/>
      <c r="U38" s="214"/>
      <c r="V38" s="210"/>
      <c r="W38" s="210"/>
      <c r="X38" s="210"/>
      <c r="Y38" s="210"/>
      <c r="Z38" s="210"/>
      <c r="AA38" s="210"/>
      <c r="AB38" s="210"/>
      <c r="AC38" s="210"/>
    </row>
    <row r="39" spans="1:29" ht="12.75" customHeight="1" hidden="1">
      <c r="A39" s="120"/>
      <c r="B39" s="114"/>
      <c r="C39" s="88"/>
      <c r="D39" s="85"/>
      <c r="E39" s="131"/>
      <c r="F39" s="91"/>
      <c r="G39" s="54"/>
      <c r="H39" s="85"/>
      <c r="I39" s="94"/>
      <c r="J39" s="213"/>
      <c r="K39" s="189"/>
      <c r="L39" s="94"/>
      <c r="M39" s="94"/>
      <c r="N39" s="91"/>
      <c r="O39" s="191"/>
      <c r="P39" s="94"/>
      <c r="Q39" s="94"/>
      <c r="R39" s="66"/>
      <c r="S39" s="66"/>
      <c r="T39" s="66"/>
      <c r="U39" s="214"/>
      <c r="V39" s="210"/>
      <c r="W39" s="210"/>
      <c r="X39" s="210"/>
      <c r="Y39" s="210"/>
      <c r="Z39" s="210"/>
      <c r="AA39" s="210"/>
      <c r="AB39" s="210"/>
      <c r="AC39" s="210"/>
    </row>
    <row r="40" spans="1:29" ht="12.75" customHeight="1" hidden="1">
      <c r="A40" s="120"/>
      <c r="B40" s="114"/>
      <c r="C40" s="88"/>
      <c r="D40" s="85"/>
      <c r="E40" s="131"/>
      <c r="F40" s="91"/>
      <c r="G40" s="54"/>
      <c r="H40" s="85"/>
      <c r="I40" s="94"/>
      <c r="J40" s="213"/>
      <c r="K40" s="189"/>
      <c r="L40" s="94"/>
      <c r="M40" s="94"/>
      <c r="N40" s="91"/>
      <c r="O40" s="191"/>
      <c r="P40" s="94"/>
      <c r="Q40" s="94"/>
      <c r="R40" s="66"/>
      <c r="S40" s="66"/>
      <c r="T40" s="66"/>
      <c r="U40" s="214"/>
      <c r="V40" s="210"/>
      <c r="W40" s="210"/>
      <c r="X40" s="210"/>
      <c r="Y40" s="210"/>
      <c r="Z40" s="210"/>
      <c r="AA40" s="210"/>
      <c r="AB40" s="210"/>
      <c r="AC40" s="210"/>
    </row>
    <row r="41" spans="1:29" ht="24" customHeight="1" hidden="1">
      <c r="A41" s="120"/>
      <c r="B41" s="114"/>
      <c r="C41" s="89"/>
      <c r="D41" s="86"/>
      <c r="E41" s="132"/>
      <c r="F41" s="92"/>
      <c r="G41" s="55"/>
      <c r="H41" s="86"/>
      <c r="I41" s="95"/>
      <c r="J41" s="216"/>
      <c r="K41" s="189"/>
      <c r="L41" s="95"/>
      <c r="M41" s="95"/>
      <c r="N41" s="92"/>
      <c r="O41" s="191"/>
      <c r="P41" s="95"/>
      <c r="Q41" s="95"/>
      <c r="R41" s="67"/>
      <c r="S41" s="67"/>
      <c r="T41" s="67"/>
      <c r="U41" s="214"/>
      <c r="V41" s="210"/>
      <c r="W41" s="210"/>
      <c r="X41" s="210"/>
      <c r="Y41" s="210"/>
      <c r="Z41" s="210"/>
      <c r="AA41" s="210"/>
      <c r="AB41" s="210"/>
      <c r="AC41" s="210"/>
    </row>
    <row r="42" spans="1:29" ht="15" customHeight="1">
      <c r="A42" s="119" t="s">
        <v>17</v>
      </c>
      <c r="B42" s="30" t="s">
        <v>37</v>
      </c>
      <c r="C42" s="87"/>
      <c r="D42" s="84">
        <v>19340</v>
      </c>
      <c r="E42" s="130">
        <v>141</v>
      </c>
      <c r="F42" s="90">
        <v>18763.5</v>
      </c>
      <c r="G42" s="78">
        <v>137</v>
      </c>
      <c r="H42" s="84"/>
      <c r="I42" s="93"/>
      <c r="J42" s="211"/>
      <c r="K42" s="189"/>
      <c r="L42" s="93"/>
      <c r="M42" s="93"/>
      <c r="N42" s="90"/>
      <c r="O42" s="191"/>
      <c r="P42" s="93"/>
      <c r="Q42" s="93"/>
      <c r="R42" s="65"/>
      <c r="S42" s="65"/>
      <c r="T42" s="65"/>
      <c r="U42" s="81"/>
      <c r="V42" s="212"/>
      <c r="W42" s="191"/>
      <c r="X42" s="191"/>
      <c r="Y42" s="191"/>
      <c r="Z42" s="191"/>
      <c r="AA42" s="191"/>
      <c r="AB42" s="191"/>
      <c r="AC42" s="191"/>
    </row>
    <row r="43" spans="1:29" ht="30.75" customHeight="1">
      <c r="A43" s="124"/>
      <c r="B43" s="31" t="s">
        <v>38</v>
      </c>
      <c r="C43" s="88"/>
      <c r="D43" s="85"/>
      <c r="E43" s="131"/>
      <c r="F43" s="91"/>
      <c r="G43" s="80"/>
      <c r="H43" s="85"/>
      <c r="I43" s="94"/>
      <c r="J43" s="213"/>
      <c r="K43" s="189"/>
      <c r="L43" s="94"/>
      <c r="M43" s="94"/>
      <c r="N43" s="91"/>
      <c r="O43" s="191"/>
      <c r="P43" s="94"/>
      <c r="Q43" s="94"/>
      <c r="R43" s="66"/>
      <c r="S43" s="66"/>
      <c r="T43" s="66"/>
      <c r="U43" s="83"/>
      <c r="V43" s="212"/>
      <c r="W43" s="191"/>
      <c r="X43" s="191"/>
      <c r="Y43" s="191"/>
      <c r="Z43" s="191"/>
      <c r="AA43" s="191"/>
      <c r="AB43" s="191"/>
      <c r="AC43" s="191"/>
    </row>
    <row r="44" spans="1:29" ht="12.75" customHeight="1">
      <c r="A44" s="127" t="s">
        <v>40</v>
      </c>
      <c r="B44" s="125" t="s">
        <v>51</v>
      </c>
      <c r="C44" s="75"/>
      <c r="D44" s="75"/>
      <c r="E44" s="75"/>
      <c r="F44" s="78"/>
      <c r="G44" s="81"/>
      <c r="H44" s="69"/>
      <c r="I44" s="69"/>
      <c r="J44" s="133"/>
      <c r="K44" s="133"/>
      <c r="L44" s="69">
        <v>5000</v>
      </c>
      <c r="M44" s="69">
        <v>4797</v>
      </c>
      <c r="N44" s="136">
        <v>1488</v>
      </c>
      <c r="O44" s="69">
        <v>1400</v>
      </c>
      <c r="P44" s="69"/>
      <c r="Q44" s="69"/>
      <c r="R44" s="69">
        <v>5000</v>
      </c>
      <c r="S44" s="84">
        <v>4797</v>
      </c>
      <c r="T44" s="69">
        <v>2000</v>
      </c>
      <c r="U44" s="139">
        <v>1909</v>
      </c>
      <c r="V44" s="181">
        <v>5000</v>
      </c>
      <c r="W44" s="69">
        <v>4700</v>
      </c>
      <c r="X44" s="139">
        <v>4000</v>
      </c>
      <c r="Y44" s="69">
        <v>1000</v>
      </c>
      <c r="Z44" s="75">
        <f>V44*1.07</f>
        <v>5350</v>
      </c>
      <c r="AA44" s="69">
        <v>4700</v>
      </c>
      <c r="AB44" s="75">
        <f>X44*1.07</f>
        <v>4280</v>
      </c>
      <c r="AC44" s="69">
        <v>4700</v>
      </c>
    </row>
    <row r="45" spans="1:29" ht="12.75" customHeight="1">
      <c r="A45" s="128"/>
      <c r="B45" s="125"/>
      <c r="C45" s="76"/>
      <c r="D45" s="76"/>
      <c r="E45" s="76"/>
      <c r="F45" s="79"/>
      <c r="G45" s="82"/>
      <c r="H45" s="70"/>
      <c r="I45" s="70"/>
      <c r="J45" s="134"/>
      <c r="K45" s="134"/>
      <c r="L45" s="70"/>
      <c r="M45" s="70"/>
      <c r="N45" s="137"/>
      <c r="O45" s="70"/>
      <c r="P45" s="70"/>
      <c r="Q45" s="70"/>
      <c r="R45" s="70"/>
      <c r="S45" s="85"/>
      <c r="T45" s="70"/>
      <c r="U45" s="139"/>
      <c r="V45" s="182"/>
      <c r="W45" s="70"/>
      <c r="X45" s="139"/>
      <c r="Y45" s="70"/>
      <c r="Z45" s="76"/>
      <c r="AA45" s="70"/>
      <c r="AB45" s="76"/>
      <c r="AC45" s="70"/>
    </row>
    <row r="46" spans="1:29" ht="41.25" customHeight="1">
      <c r="A46" s="129"/>
      <c r="B46" s="126"/>
      <c r="C46" s="77"/>
      <c r="D46" s="77"/>
      <c r="E46" s="77"/>
      <c r="F46" s="80"/>
      <c r="G46" s="83"/>
      <c r="H46" s="71"/>
      <c r="I46" s="71"/>
      <c r="J46" s="135"/>
      <c r="K46" s="135"/>
      <c r="L46" s="71"/>
      <c r="M46" s="71"/>
      <c r="N46" s="138"/>
      <c r="O46" s="71"/>
      <c r="P46" s="71"/>
      <c r="Q46" s="71"/>
      <c r="R46" s="71"/>
      <c r="S46" s="86"/>
      <c r="T46" s="71"/>
      <c r="U46" s="139"/>
      <c r="V46" s="183"/>
      <c r="W46" s="71"/>
      <c r="X46" s="139"/>
      <c r="Y46" s="71"/>
      <c r="Z46" s="77"/>
      <c r="AA46" s="71"/>
      <c r="AB46" s="77"/>
      <c r="AC46" s="71"/>
    </row>
    <row r="47" spans="1:29" ht="47.25" customHeight="1">
      <c r="A47" s="46"/>
      <c r="B47" s="172" t="s">
        <v>67</v>
      </c>
      <c r="C47" s="6"/>
      <c r="D47" s="9"/>
      <c r="E47" s="8"/>
      <c r="F47" s="9"/>
      <c r="G47" s="8"/>
      <c r="H47" s="8">
        <v>19340</v>
      </c>
      <c r="I47" s="8">
        <v>140</v>
      </c>
      <c r="J47" s="21">
        <v>17360.3</v>
      </c>
      <c r="K47" s="23">
        <v>139</v>
      </c>
      <c r="L47" s="9">
        <v>274037.4</v>
      </c>
      <c r="M47" s="23">
        <v>2461</v>
      </c>
      <c r="N47" s="9">
        <v>79354.09</v>
      </c>
      <c r="O47" s="23">
        <v>2461</v>
      </c>
      <c r="P47" s="9"/>
      <c r="Q47" s="8"/>
      <c r="R47" s="57">
        <v>229575</v>
      </c>
      <c r="S47" s="176">
        <v>2462</v>
      </c>
      <c r="T47" s="57">
        <v>81235</v>
      </c>
      <c r="U47" s="57">
        <v>2462</v>
      </c>
      <c r="V47" s="52">
        <f>R47*1.05</f>
        <v>241053.75</v>
      </c>
      <c r="W47" s="44">
        <v>2487</v>
      </c>
      <c r="X47" s="52">
        <v>274490.3</v>
      </c>
      <c r="Y47" s="44">
        <v>2540</v>
      </c>
      <c r="Z47" s="6">
        <f>V47*1.05</f>
        <v>253106.4375</v>
      </c>
      <c r="AA47" s="23">
        <f>W47</f>
        <v>2487</v>
      </c>
      <c r="AB47" s="6">
        <f>X47*1.05</f>
        <v>288214.815</v>
      </c>
      <c r="AC47" s="23">
        <f>Y47</f>
        <v>2540</v>
      </c>
    </row>
    <row r="48" spans="1:29" ht="43.5" customHeight="1">
      <c r="A48" s="46"/>
      <c r="B48" s="172" t="s">
        <v>49</v>
      </c>
      <c r="C48" s="6"/>
      <c r="D48" s="9"/>
      <c r="E48" s="8"/>
      <c r="F48" s="9"/>
      <c r="G48" s="8"/>
      <c r="H48" s="8">
        <v>73396</v>
      </c>
      <c r="I48" s="8">
        <v>607</v>
      </c>
      <c r="J48" s="23">
        <v>71001.2</v>
      </c>
      <c r="K48" s="23">
        <v>603</v>
      </c>
      <c r="L48" s="8">
        <v>299830</v>
      </c>
      <c r="M48" s="23">
        <v>2705</v>
      </c>
      <c r="N48" s="9">
        <v>90467</v>
      </c>
      <c r="O48" s="23">
        <v>2705</v>
      </c>
      <c r="P48" s="9"/>
      <c r="Q48" s="8"/>
      <c r="R48" s="23">
        <v>255663.3</v>
      </c>
      <c r="S48" s="35">
        <v>2697</v>
      </c>
      <c r="T48" s="23">
        <v>90467</v>
      </c>
      <c r="U48" s="23">
        <v>2697</v>
      </c>
      <c r="V48" s="52">
        <f>R48*1.05</f>
        <v>268446.465</v>
      </c>
      <c r="W48" s="44">
        <v>2772</v>
      </c>
      <c r="X48" s="44">
        <f>R48</f>
        <v>255663.3</v>
      </c>
      <c r="Y48" s="44">
        <v>2772</v>
      </c>
      <c r="Z48" s="6">
        <f>V48*1.05</f>
        <v>281868.78825000004</v>
      </c>
      <c r="AA48" s="23">
        <v>2801</v>
      </c>
      <c r="AB48" s="6">
        <f>X48*1.05</f>
        <v>268446.465</v>
      </c>
      <c r="AC48" s="23">
        <v>2801</v>
      </c>
    </row>
    <row r="49" spans="1:29" ht="44.25" customHeight="1">
      <c r="A49" s="46"/>
      <c r="B49" s="172" t="s">
        <v>50</v>
      </c>
      <c r="C49" s="6"/>
      <c r="D49" s="9"/>
      <c r="E49" s="8"/>
      <c r="F49" s="9"/>
      <c r="G49" s="8"/>
      <c r="H49" s="8">
        <v>476992</v>
      </c>
      <c r="I49" s="8">
        <v>4666</v>
      </c>
      <c r="J49" s="23">
        <v>397970.1</v>
      </c>
      <c r="K49" s="23">
        <v>4603</v>
      </c>
      <c r="L49" s="8">
        <v>40485</v>
      </c>
      <c r="M49" s="23">
        <v>352</v>
      </c>
      <c r="N49" s="9">
        <v>10529.12</v>
      </c>
      <c r="O49" s="23">
        <v>352</v>
      </c>
      <c r="P49" s="8"/>
      <c r="Q49" s="8"/>
      <c r="R49" s="23">
        <v>36524</v>
      </c>
      <c r="S49" s="35">
        <v>325</v>
      </c>
      <c r="T49" s="23">
        <v>9925</v>
      </c>
      <c r="U49" s="23">
        <v>325</v>
      </c>
      <c r="V49" s="52">
        <f>R49*1.05</f>
        <v>38350.200000000004</v>
      </c>
      <c r="W49" s="44">
        <v>373</v>
      </c>
      <c r="X49" s="44">
        <f>R49</f>
        <v>36524</v>
      </c>
      <c r="Y49" s="44">
        <v>373</v>
      </c>
      <c r="Z49" s="6">
        <f>V49*1.05</f>
        <v>40267.71000000001</v>
      </c>
      <c r="AA49" s="23">
        <v>416</v>
      </c>
      <c r="AB49" s="6">
        <f>X49*1.05</f>
        <v>38350.200000000004</v>
      </c>
      <c r="AC49" s="23">
        <v>416</v>
      </c>
    </row>
    <row r="50" spans="1:29" ht="116.25" customHeight="1">
      <c r="A50" s="46"/>
      <c r="B50" s="172" t="s">
        <v>52</v>
      </c>
      <c r="C50" s="6"/>
      <c r="D50" s="9"/>
      <c r="E50" s="8"/>
      <c r="F50" s="9"/>
      <c r="G50" s="8"/>
      <c r="H50" s="8"/>
      <c r="I50" s="8"/>
      <c r="J50" s="21"/>
      <c r="K50" s="44"/>
      <c r="L50" s="9">
        <v>40</v>
      </c>
      <c r="M50" s="23">
        <v>4</v>
      </c>
      <c r="N50" s="9">
        <v>40</v>
      </c>
      <c r="O50" s="8">
        <v>3</v>
      </c>
      <c r="P50" s="9"/>
      <c r="Q50" s="8"/>
      <c r="R50" s="6">
        <v>40</v>
      </c>
      <c r="S50" s="177">
        <v>2</v>
      </c>
      <c r="T50" s="6">
        <v>40</v>
      </c>
      <c r="U50" s="6">
        <v>2</v>
      </c>
      <c r="V50" s="184">
        <v>40</v>
      </c>
      <c r="W50" s="6">
        <v>2</v>
      </c>
      <c r="X50" s="43">
        <v>8</v>
      </c>
      <c r="Y50" s="6">
        <v>1</v>
      </c>
      <c r="Z50" s="6">
        <v>40</v>
      </c>
      <c r="AA50" s="6">
        <v>2</v>
      </c>
      <c r="AB50" s="6">
        <v>40</v>
      </c>
      <c r="AC50" s="6">
        <v>2</v>
      </c>
    </row>
    <row r="51" spans="1:29" ht="38.25" customHeight="1">
      <c r="A51" s="46"/>
      <c r="B51" s="172" t="s">
        <v>53</v>
      </c>
      <c r="C51" s="6"/>
      <c r="D51" s="9"/>
      <c r="E51" s="8"/>
      <c r="F51" s="9"/>
      <c r="G51" s="8"/>
      <c r="H51" s="8"/>
      <c r="I51" s="8"/>
      <c r="J51" s="21"/>
      <c r="K51" s="44"/>
      <c r="L51" s="47"/>
      <c r="M51" s="23"/>
      <c r="N51" s="9"/>
      <c r="O51" s="8"/>
      <c r="P51" s="9"/>
      <c r="Q51" s="8"/>
      <c r="R51" s="47"/>
      <c r="S51" s="35">
        <v>2513</v>
      </c>
      <c r="T51" s="47"/>
      <c r="U51" s="23">
        <v>2513</v>
      </c>
      <c r="V51" s="53"/>
      <c r="W51" s="23">
        <v>2513</v>
      </c>
      <c r="X51" s="53"/>
      <c r="Y51" s="51"/>
      <c r="Z51" s="47"/>
      <c r="AA51" s="23">
        <v>2513</v>
      </c>
      <c r="AB51" s="47"/>
      <c r="AC51" s="23">
        <v>2513</v>
      </c>
    </row>
    <row r="52" spans="1:29" ht="38.25" customHeight="1">
      <c r="A52" s="46"/>
      <c r="B52" s="172" t="s">
        <v>65</v>
      </c>
      <c r="C52" s="6"/>
      <c r="D52" s="9"/>
      <c r="E52" s="8"/>
      <c r="F52" s="9"/>
      <c r="G52" s="8"/>
      <c r="H52" s="8"/>
      <c r="I52" s="8"/>
      <c r="J52" s="21"/>
      <c r="K52" s="44"/>
      <c r="L52" s="21">
        <v>60491</v>
      </c>
      <c r="M52" s="23">
        <v>596</v>
      </c>
      <c r="N52" s="9">
        <v>19684</v>
      </c>
      <c r="O52" s="8">
        <v>513</v>
      </c>
      <c r="P52" s="9"/>
      <c r="Q52" s="8"/>
      <c r="R52" s="21">
        <v>98559</v>
      </c>
      <c r="S52" s="35">
        <v>664</v>
      </c>
      <c r="T52" s="21">
        <v>47990.58</v>
      </c>
      <c r="U52" s="23">
        <v>529</v>
      </c>
      <c r="V52" s="185">
        <f>R52*1.05</f>
        <v>103486.95000000001</v>
      </c>
      <c r="W52" s="23">
        <v>596</v>
      </c>
      <c r="X52" s="53"/>
      <c r="Y52" s="51"/>
      <c r="Z52" s="23">
        <f>V52*1.05</f>
        <v>108661.29750000002</v>
      </c>
      <c r="AA52" s="23">
        <v>596</v>
      </c>
      <c r="AB52" s="23">
        <v>72510</v>
      </c>
      <c r="AC52" s="23">
        <v>596</v>
      </c>
    </row>
    <row r="53" spans="1:29" ht="30.75" customHeight="1">
      <c r="A53" s="46"/>
      <c r="B53" s="172" t="s">
        <v>66</v>
      </c>
      <c r="C53" s="6"/>
      <c r="D53" s="9"/>
      <c r="E53" s="8"/>
      <c r="F53" s="9"/>
      <c r="G53" s="8"/>
      <c r="H53" s="8"/>
      <c r="I53" s="8"/>
      <c r="J53" s="32"/>
      <c r="K53" s="44"/>
      <c r="L53" s="21">
        <v>185801</v>
      </c>
      <c r="M53" s="23">
        <v>1798</v>
      </c>
      <c r="N53" s="9">
        <v>72177</v>
      </c>
      <c r="O53" s="8">
        <v>1660</v>
      </c>
      <c r="P53" s="9"/>
      <c r="Q53" s="8"/>
      <c r="R53" s="21">
        <v>274772</v>
      </c>
      <c r="S53" s="35">
        <v>1849</v>
      </c>
      <c r="T53" s="21">
        <v>133636.48</v>
      </c>
      <c r="U53" s="23">
        <v>1773</v>
      </c>
      <c r="V53" s="185">
        <f>R53*1.05</f>
        <v>288510.60000000003</v>
      </c>
      <c r="W53" s="23">
        <v>1798</v>
      </c>
      <c r="X53" s="53">
        <f>R53</f>
        <v>274772</v>
      </c>
      <c r="Y53" s="51">
        <v>2218</v>
      </c>
      <c r="Z53" s="23">
        <f>V53*1.05</f>
        <v>302936.13000000006</v>
      </c>
      <c r="AA53" s="23">
        <v>1798</v>
      </c>
      <c r="AB53" s="23">
        <f>X53*1.05</f>
        <v>288510.60000000003</v>
      </c>
      <c r="AC53" s="23">
        <v>1798</v>
      </c>
    </row>
    <row r="54" ht="12.75">
      <c r="W54" s="2">
        <v>5685</v>
      </c>
    </row>
    <row r="55" spans="2:27" ht="25.5">
      <c r="B55" s="2" t="s">
        <v>71</v>
      </c>
      <c r="N55" s="58">
        <v>307622.4</v>
      </c>
      <c r="O55" s="59"/>
      <c r="P55" s="58"/>
      <c r="Q55" s="59"/>
      <c r="R55" s="59"/>
      <c r="S55" s="59"/>
      <c r="T55" s="58"/>
      <c r="U55" s="59"/>
      <c r="V55" s="60"/>
      <c r="W55" s="60"/>
      <c r="X55" s="60"/>
      <c r="Y55" s="60"/>
      <c r="Z55" s="60"/>
      <c r="AA55" s="60"/>
    </row>
    <row r="56" spans="14:27" ht="12.75">
      <c r="N56" s="58" t="s">
        <v>54</v>
      </c>
      <c r="O56" s="59">
        <v>614353</v>
      </c>
      <c r="P56" s="58"/>
      <c r="Q56" s="59"/>
      <c r="R56" s="59"/>
      <c r="S56" s="59"/>
      <c r="T56" s="58"/>
      <c r="U56" s="61">
        <f>S47/5645*100%</f>
        <v>0.43613817537643934</v>
      </c>
      <c r="V56" s="60"/>
      <c r="W56" s="62">
        <f>W47/5685*100%</f>
        <v>0.43746701846965697</v>
      </c>
      <c r="X56" s="60"/>
      <c r="Y56" s="60"/>
      <c r="Z56" s="60">
        <v>609400.6</v>
      </c>
      <c r="AA56" s="60"/>
    </row>
    <row r="57" spans="14:27" ht="12.75">
      <c r="N57" s="58" t="s">
        <v>56</v>
      </c>
      <c r="O57" s="59"/>
      <c r="P57" s="58"/>
      <c r="Q57" s="59"/>
      <c r="R57" s="59"/>
      <c r="S57" s="59"/>
      <c r="T57" s="58"/>
      <c r="U57" s="61">
        <f>S48/5645*100%</f>
        <v>0.47776793622674935</v>
      </c>
      <c r="V57" s="60"/>
      <c r="W57" s="62">
        <f>W48/5685*100%</f>
        <v>0.48759894459102904</v>
      </c>
      <c r="X57" s="60"/>
      <c r="Y57" s="60"/>
      <c r="Z57" s="60"/>
      <c r="AA57" s="60"/>
    </row>
    <row r="58" spans="14:27" ht="12.75">
      <c r="N58" s="58"/>
      <c r="O58" s="59"/>
      <c r="P58" s="58"/>
      <c r="Q58" s="59"/>
      <c r="R58" s="59"/>
      <c r="S58" s="59"/>
      <c r="T58" s="58"/>
      <c r="U58" s="61">
        <f>100%-U56-U57</f>
        <v>0.08609388839681137</v>
      </c>
      <c r="V58" s="60"/>
      <c r="W58" s="62">
        <f>W49/5685*100%</f>
        <v>0.06561125769569041</v>
      </c>
      <c r="X58" s="60"/>
      <c r="Y58" s="60"/>
      <c r="Z58" s="60"/>
      <c r="AA58" s="60"/>
    </row>
    <row r="59" spans="14:27" ht="12.75">
      <c r="N59" s="58"/>
      <c r="O59" s="59"/>
      <c r="P59" s="58"/>
      <c r="Q59" s="59"/>
      <c r="R59" s="59"/>
      <c r="S59" s="59"/>
      <c r="T59" s="58"/>
      <c r="U59" s="59"/>
      <c r="V59" s="60"/>
      <c r="W59" s="60"/>
      <c r="X59" s="60"/>
      <c r="Y59" s="60"/>
      <c r="Z59" s="60"/>
      <c r="AA59" s="60"/>
    </row>
    <row r="60" spans="14:27" ht="12.75">
      <c r="N60" s="58"/>
      <c r="O60" s="59"/>
      <c r="P60" s="58"/>
      <c r="Q60" s="59"/>
      <c r="R60" s="59"/>
      <c r="S60" s="59"/>
      <c r="T60" s="58"/>
      <c r="U60" s="59"/>
      <c r="V60" s="60"/>
      <c r="W60" s="60"/>
      <c r="X60" s="60"/>
      <c r="Y60" s="60"/>
      <c r="Z60" s="60"/>
      <c r="AA60" s="60"/>
    </row>
    <row r="61" spans="14:27" ht="12.75">
      <c r="N61" s="58"/>
      <c r="O61" s="59"/>
      <c r="P61" s="58"/>
      <c r="Q61" s="59"/>
      <c r="R61" s="59"/>
      <c r="S61" s="59"/>
      <c r="T61" s="58"/>
      <c r="U61" s="59"/>
      <c r="V61" s="60"/>
      <c r="W61" s="60"/>
      <c r="X61" s="60"/>
      <c r="Y61" s="60"/>
      <c r="Z61" s="60"/>
      <c r="AA61" s="60"/>
    </row>
    <row r="62" spans="14:27" ht="12.75">
      <c r="N62" s="58"/>
      <c r="O62" s="59"/>
      <c r="P62" s="58"/>
      <c r="Q62" s="59"/>
      <c r="R62" s="59"/>
      <c r="S62" s="59"/>
      <c r="T62" s="58"/>
      <c r="U62" s="59">
        <v>239553</v>
      </c>
      <c r="V62" s="60" t="s">
        <v>29</v>
      </c>
      <c r="W62" s="60"/>
      <c r="X62" s="60"/>
      <c r="Y62" s="60"/>
      <c r="Z62" s="60">
        <v>6739.4</v>
      </c>
      <c r="AA62" s="60" t="s">
        <v>57</v>
      </c>
    </row>
  </sheetData>
  <sheetProtection/>
  <mergeCells count="134">
    <mergeCell ref="AB42:AB43"/>
    <mergeCell ref="AC42:AC43"/>
    <mergeCell ref="AB44:AB46"/>
    <mergeCell ref="AC44:AC46"/>
    <mergeCell ref="U14:U17"/>
    <mergeCell ref="U29:U33"/>
    <mergeCell ref="U42:U43"/>
    <mergeCell ref="R3:U3"/>
    <mergeCell ref="R4:S4"/>
    <mergeCell ref="T44:T46"/>
    <mergeCell ref="U44:U46"/>
    <mergeCell ref="AB3:AC3"/>
    <mergeCell ref="AB4:AC4"/>
    <mergeCell ref="AB14:AB17"/>
    <mergeCell ref="AC14:AC17"/>
    <mergeCell ref="AB29:AB33"/>
    <mergeCell ref="AC29:AC33"/>
    <mergeCell ref="X44:X46"/>
    <mergeCell ref="Y44:Y46"/>
    <mergeCell ref="W44:W46"/>
    <mergeCell ref="K44:K46"/>
    <mergeCell ref="N44:N46"/>
    <mergeCell ref="O44:O46"/>
    <mergeCell ref="P44:P46"/>
    <mergeCell ref="Q44:Q46"/>
    <mergeCell ref="L44:L46"/>
    <mergeCell ref="M44:M46"/>
    <mergeCell ref="E44:E46"/>
    <mergeCell ref="F44:F46"/>
    <mergeCell ref="G44:G46"/>
    <mergeCell ref="H44:H46"/>
    <mergeCell ref="I44:I46"/>
    <mergeCell ref="J44:J46"/>
    <mergeCell ref="C44:C46"/>
    <mergeCell ref="D44:D46"/>
    <mergeCell ref="T14:T17"/>
    <mergeCell ref="G42:G43"/>
    <mergeCell ref="H42:H43"/>
    <mergeCell ref="I42:I43"/>
    <mergeCell ref="J42:J43"/>
    <mergeCell ref="K42:K43"/>
    <mergeCell ref="N42:N43"/>
    <mergeCell ref="L42:L43"/>
    <mergeCell ref="M42:M43"/>
    <mergeCell ref="Q29:Q41"/>
    <mergeCell ref="L29:L41"/>
    <mergeCell ref="M29:M41"/>
    <mergeCell ref="O29:O41"/>
    <mergeCell ref="C42:C43"/>
    <mergeCell ref="D42:D43"/>
    <mergeCell ref="E42:E43"/>
    <mergeCell ref="F42:F43"/>
    <mergeCell ref="Y14:Y17"/>
    <mergeCell ref="C29:C41"/>
    <mergeCell ref="D29:D41"/>
    <mergeCell ref="E29:E41"/>
    <mergeCell ref="F29:F41"/>
    <mergeCell ref="H29:H41"/>
    <mergeCell ref="I29:I41"/>
    <mergeCell ref="J29:J41"/>
    <mergeCell ref="N29:N41"/>
    <mergeCell ref="J14:J17"/>
    <mergeCell ref="K14:K17"/>
    <mergeCell ref="N14:N17"/>
    <mergeCell ref="O14:O17"/>
    <mergeCell ref="P14:P17"/>
    <mergeCell ref="Q14:Q17"/>
    <mergeCell ref="D14:D17"/>
    <mergeCell ref="E14:E17"/>
    <mergeCell ref="F14:F17"/>
    <mergeCell ref="G14:G17"/>
    <mergeCell ref="H14:H17"/>
    <mergeCell ref="I14:I17"/>
    <mergeCell ref="B44:B46"/>
    <mergeCell ref="A44:A46"/>
    <mergeCell ref="C14:C17"/>
    <mergeCell ref="A42:A43"/>
    <mergeCell ref="F4:G4"/>
    <mergeCell ref="H4:I4"/>
    <mergeCell ref="B14:B28"/>
    <mergeCell ref="A14:A17"/>
    <mergeCell ref="B29:B41"/>
    <mergeCell ref="A29:A41"/>
    <mergeCell ref="C3:C5"/>
    <mergeCell ref="D4:E4"/>
    <mergeCell ref="X3:Y3"/>
    <mergeCell ref="X4:Y4"/>
    <mergeCell ref="A8:Y8"/>
    <mergeCell ref="B7:Y7"/>
    <mergeCell ref="V3:W3"/>
    <mergeCell ref="V4:W4"/>
    <mergeCell ref="J4:K4"/>
    <mergeCell ref="N4:O4"/>
    <mergeCell ref="P4:Q4"/>
    <mergeCell ref="A1:U1"/>
    <mergeCell ref="A3:A5"/>
    <mergeCell ref="B3:B5"/>
    <mergeCell ref="D3:G3"/>
    <mergeCell ref="H3:K3"/>
    <mergeCell ref="T4:U4"/>
    <mergeCell ref="Z3:AA3"/>
    <mergeCell ref="Z4:AA4"/>
    <mergeCell ref="L3:Q3"/>
    <mergeCell ref="L4:M4"/>
    <mergeCell ref="V14:V17"/>
    <mergeCell ref="W14:W17"/>
    <mergeCell ref="L14:L17"/>
    <mergeCell ref="M14:M17"/>
    <mergeCell ref="X14:X17"/>
    <mergeCell ref="AA44:AA46"/>
    <mergeCell ref="Z44:Z46"/>
    <mergeCell ref="V42:V43"/>
    <mergeCell ref="W42:W43"/>
    <mergeCell ref="O42:O43"/>
    <mergeCell ref="P42:P43"/>
    <mergeCell ref="Q42:Q43"/>
    <mergeCell ref="X42:X43"/>
    <mergeCell ref="AA14:AA17"/>
    <mergeCell ref="Z29:Z33"/>
    <mergeCell ref="AA29:AA33"/>
    <mergeCell ref="Z42:Z43"/>
    <mergeCell ref="AA42:AA43"/>
    <mergeCell ref="Z14:Z17"/>
    <mergeCell ref="G29:G33"/>
    <mergeCell ref="K29:K41"/>
    <mergeCell ref="X29:X33"/>
    <mergeCell ref="P29:P41"/>
    <mergeCell ref="Y29:Y33"/>
    <mergeCell ref="V29:V33"/>
    <mergeCell ref="W29:W33"/>
    <mergeCell ref="R44:R46"/>
    <mergeCell ref="S44:S46"/>
    <mergeCell ref="V44:V46"/>
    <mergeCell ref="Y42:Y43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51" r:id="rId1"/>
  <headerFooter alignWithMargins="0">
    <oddHeader>&amp;RПриложение 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5"/>
  <sheetViews>
    <sheetView tabSelected="1" zoomScale="79" zoomScaleNormal="79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53" sqref="I53"/>
    </sheetView>
  </sheetViews>
  <sheetFormatPr defaultColWidth="9.25390625" defaultRowHeight="12.75"/>
  <cols>
    <col min="1" max="1" width="5.00390625" style="3" customWidth="1"/>
    <col min="2" max="2" width="45.375" style="2" customWidth="1"/>
    <col min="3" max="3" width="12.75390625" style="2" customWidth="1"/>
    <col min="4" max="4" width="12.25390625" style="2" bestFit="1" customWidth="1"/>
    <col min="5" max="5" width="9.75390625" style="2" customWidth="1"/>
    <col min="6" max="6" width="9.625" style="10" customWidth="1"/>
    <col min="7" max="7" width="9.25390625" style="10" customWidth="1"/>
    <col min="8" max="8" width="11.125" style="11" customWidth="1"/>
    <col min="9" max="9" width="11.00390625" style="10" customWidth="1"/>
    <col min="10" max="10" width="0" style="10" hidden="1" customWidth="1"/>
    <col min="11" max="11" width="7.375" style="11" hidden="1" customWidth="1"/>
    <col min="12" max="12" width="17.25390625" style="10" customWidth="1"/>
    <col min="13" max="13" width="16.375" style="2" customWidth="1"/>
    <col min="14" max="14" width="0" style="2" hidden="1" customWidth="1"/>
    <col min="15" max="15" width="7.25390625" style="2" hidden="1" customWidth="1"/>
    <col min="16" max="16" width="18.625" style="2" customWidth="1"/>
    <col min="17" max="17" width="14.25390625" style="2" customWidth="1"/>
    <col min="18" max="16384" width="9.25390625" style="2" customWidth="1"/>
  </cols>
  <sheetData>
    <row r="1" spans="1:12" ht="29.25" customHeight="1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ht="13.5" thickBot="1"/>
    <row r="3" spans="1:17" ht="123.75" customHeight="1">
      <c r="A3" s="101" t="s">
        <v>11</v>
      </c>
      <c r="B3" s="104" t="s">
        <v>14</v>
      </c>
      <c r="C3" s="107" t="s">
        <v>30</v>
      </c>
      <c r="D3" s="106" t="s">
        <v>55</v>
      </c>
      <c r="E3" s="106"/>
      <c r="F3" s="106" t="s">
        <v>68</v>
      </c>
      <c r="G3" s="106"/>
      <c r="H3" s="97" t="s">
        <v>69</v>
      </c>
      <c r="I3" s="98"/>
      <c r="J3" s="98"/>
      <c r="K3" s="98"/>
      <c r="L3" s="97" t="s">
        <v>75</v>
      </c>
      <c r="M3" s="98"/>
      <c r="N3" s="98"/>
      <c r="O3" s="98"/>
      <c r="P3" s="96" t="s">
        <v>70</v>
      </c>
      <c r="Q3" s="96" t="s">
        <v>74</v>
      </c>
    </row>
    <row r="4" spans="1:17" ht="34.5" customHeight="1">
      <c r="A4" s="102"/>
      <c r="B4" s="68"/>
      <c r="C4" s="76"/>
      <c r="D4" s="141" t="s">
        <v>10</v>
      </c>
      <c r="E4" s="141" t="s">
        <v>31</v>
      </c>
      <c r="F4" s="141" t="s">
        <v>10</v>
      </c>
      <c r="G4" s="141" t="s">
        <v>31</v>
      </c>
      <c r="H4" s="141" t="s">
        <v>10</v>
      </c>
      <c r="I4" s="141" t="s">
        <v>31</v>
      </c>
      <c r="J4" s="96" t="s">
        <v>31</v>
      </c>
      <c r="K4" s="140"/>
      <c r="L4" s="141" t="s">
        <v>10</v>
      </c>
      <c r="M4" s="141" t="s">
        <v>31</v>
      </c>
      <c r="N4" s="96" t="s">
        <v>31</v>
      </c>
      <c r="O4" s="140"/>
      <c r="P4" s="96"/>
      <c r="Q4" s="96"/>
    </row>
    <row r="5" spans="1:17" ht="64.5" thickBot="1">
      <c r="A5" s="103"/>
      <c r="B5" s="105"/>
      <c r="C5" s="108"/>
      <c r="D5" s="142"/>
      <c r="E5" s="142"/>
      <c r="F5" s="142"/>
      <c r="G5" s="142"/>
      <c r="H5" s="142"/>
      <c r="I5" s="142"/>
      <c r="J5" s="18" t="s">
        <v>8</v>
      </c>
      <c r="K5" s="34" t="s">
        <v>9</v>
      </c>
      <c r="L5" s="142"/>
      <c r="M5" s="142"/>
      <c r="N5" s="18" t="s">
        <v>8</v>
      </c>
      <c r="O5" s="34" t="s">
        <v>9</v>
      </c>
      <c r="P5" s="96"/>
      <c r="Q5" s="96"/>
    </row>
    <row r="6" spans="1:17" s="5" customFormat="1" ht="12.75">
      <c r="A6" s="25" t="s">
        <v>0</v>
      </c>
      <c r="B6" s="24">
        <v>2</v>
      </c>
      <c r="C6" s="24"/>
      <c r="D6" s="24"/>
      <c r="E6" s="24"/>
      <c r="F6" s="24">
        <v>3</v>
      </c>
      <c r="G6" s="24">
        <v>5</v>
      </c>
      <c r="H6" s="24"/>
      <c r="I6" s="24">
        <v>7</v>
      </c>
      <c r="J6" s="24">
        <v>9</v>
      </c>
      <c r="K6" s="24">
        <v>10</v>
      </c>
      <c r="L6" s="24">
        <v>11</v>
      </c>
      <c r="M6" s="24">
        <v>11</v>
      </c>
      <c r="N6" s="24">
        <v>13</v>
      </c>
      <c r="O6" s="26">
        <v>14</v>
      </c>
      <c r="P6" s="40"/>
      <c r="Q6" s="40"/>
    </row>
    <row r="7" spans="1:17" ht="13.5" customHeight="1">
      <c r="A7" s="27" t="s">
        <v>12</v>
      </c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40"/>
      <c r="Q7" s="40"/>
    </row>
    <row r="8" spans="1:17" ht="12.75" customHeight="1">
      <c r="A8" s="109" t="s">
        <v>15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40"/>
      <c r="Q8" s="40"/>
    </row>
    <row r="9" spans="1:17" ht="25.5">
      <c r="A9" s="7" t="s">
        <v>0</v>
      </c>
      <c r="B9" s="6" t="s">
        <v>46</v>
      </c>
      <c r="C9" s="6"/>
      <c r="D9" s="9"/>
      <c r="E9" s="9"/>
      <c r="F9" s="9">
        <f>'2020 оценка потребности'!H9/'2020 оценка потребности'!I9</f>
        <v>150.45537340619308</v>
      </c>
      <c r="G9" s="9">
        <f>'2020 оценка потребности'!J9/'2020 оценка потребности'!K9</f>
        <v>110.00091074681238</v>
      </c>
      <c r="H9" s="8">
        <f>'2020 оценка потребности'!L9/'2020 оценка потребности'!M9</f>
        <v>0</v>
      </c>
      <c r="I9" s="9">
        <f>'2020 оценка потребности'!N9/'2020 оценка потребности'!O9</f>
        <v>21.606237816764132</v>
      </c>
      <c r="J9" s="9"/>
      <c r="K9" s="20"/>
      <c r="L9" s="9"/>
      <c r="M9" s="9"/>
      <c r="N9" s="9"/>
      <c r="O9" s="33"/>
      <c r="P9" s="38"/>
      <c r="Q9" s="38"/>
    </row>
    <row r="10" spans="1:17" ht="38.25">
      <c r="A10" s="7" t="s">
        <v>16</v>
      </c>
      <c r="B10" s="6" t="s">
        <v>47</v>
      </c>
      <c r="C10" s="6"/>
      <c r="D10" s="9"/>
      <c r="E10" s="9"/>
      <c r="F10" s="9">
        <f>'2020 оценка потребности'!H10/'2020 оценка потребности'!I10</f>
        <v>119.79988052568697</v>
      </c>
      <c r="G10" s="9">
        <f>'2020 оценка потребности'!J10/'2020 оценка потребности'!K10</f>
        <v>109.22461170848267</v>
      </c>
      <c r="H10" s="8">
        <f>'2020 оценка потребности'!L10/'2020 оценка потребности'!M10</f>
        <v>0</v>
      </c>
      <c r="I10" s="9">
        <f>'2020 оценка потребности'!N10/'2020 оценка потребности'!O10</f>
        <v>21.68099397590361</v>
      </c>
      <c r="J10" s="9"/>
      <c r="K10" s="20"/>
      <c r="L10" s="9"/>
      <c r="M10" s="9"/>
      <c r="N10" s="9"/>
      <c r="O10" s="33"/>
      <c r="P10" s="38"/>
      <c r="Q10" s="38"/>
    </row>
    <row r="11" spans="1:17" ht="39.75" customHeight="1">
      <c r="A11" s="7" t="s">
        <v>17</v>
      </c>
      <c r="B11" s="6" t="s">
        <v>43</v>
      </c>
      <c r="C11" s="6"/>
      <c r="D11" s="9"/>
      <c r="E11" s="9"/>
      <c r="F11" s="10">
        <f>'2020 оценка потребности'!H11/'2020 оценка потребности'!I11</f>
        <v>18.180715585203153</v>
      </c>
      <c r="G11" s="9">
        <f>'2020 оценка потребности'!J11/'2020 оценка потребности'!K11</f>
        <v>13.72096977329975</v>
      </c>
      <c r="H11" s="8">
        <f>'2020 оценка потребности'!L11/'2020 оценка потребности'!M11</f>
        <v>17.550061804697158</v>
      </c>
      <c r="I11" s="9">
        <f>'2020 оценка потребности'!N11/'2020 оценка потребности'!O11</f>
        <v>3.2668283808368708</v>
      </c>
      <c r="J11" s="9"/>
      <c r="K11" s="20"/>
      <c r="L11" s="9"/>
      <c r="M11" s="9"/>
      <c r="N11" s="9"/>
      <c r="O11" s="33"/>
      <c r="P11" s="38"/>
      <c r="Q11" s="38"/>
    </row>
    <row r="12" spans="1:17" ht="25.5">
      <c r="A12" s="7" t="s">
        <v>18</v>
      </c>
      <c r="B12" s="51" t="s">
        <v>44</v>
      </c>
      <c r="C12" s="6"/>
      <c r="D12" s="9"/>
      <c r="E12" s="9"/>
      <c r="F12" s="9">
        <f>'2020 оценка потребности'!H12/'2020 оценка потребности'!I12</f>
        <v>10.385915492957746</v>
      </c>
      <c r="G12" s="9">
        <f>'2020 оценка потребности'!J12/'2020 оценка потребности'!K12</f>
        <v>6.846607669616519</v>
      </c>
      <c r="H12" s="8">
        <f>'2020 оценка потребности'!L12/'2020 оценка потребности'!M12</f>
        <v>8.617994100294986</v>
      </c>
      <c r="I12" s="9">
        <f>'2020 оценка потребности'!N12/'2020 оценка потребности'!O12</f>
        <v>4.048672566371682</v>
      </c>
      <c r="J12" s="9"/>
      <c r="K12" s="22"/>
      <c r="L12" s="9">
        <f>'2020 оценка потребности'!R12/'2020 оценка потребности'!S12</f>
        <v>8.732394366197184</v>
      </c>
      <c r="M12" s="9">
        <f>'2020 оценка потребности'!V12/'2020 оценка потребности'!W12</f>
        <v>9.144542772861357</v>
      </c>
      <c r="N12" s="9"/>
      <c r="O12" s="35"/>
      <c r="P12" s="38">
        <f>'2020 оценка потребности'!Z12/'2020 оценка потребности'!AA12</f>
        <v>9.144542772861357</v>
      </c>
      <c r="Q12" s="38">
        <f>'2020 оценка потребности'!AA12/'2020 оценка потребности'!AB12</f>
        <v>0.10935483870967742</v>
      </c>
    </row>
    <row r="13" spans="1:17" ht="26.25" thickBot="1">
      <c r="A13" s="28"/>
      <c r="B13" s="173" t="s">
        <v>45</v>
      </c>
      <c r="C13" s="6"/>
      <c r="D13" s="9"/>
      <c r="E13" s="21"/>
      <c r="F13" s="9"/>
      <c r="G13" s="9"/>
      <c r="H13" s="8">
        <f>'2020 оценка потребности'!L13/'2020 оценка потребности'!M13</f>
        <v>44.067796610169495</v>
      </c>
      <c r="I13" s="9">
        <f>'2020 оценка потребности'!N13/'2020 оценка потребности'!O13</f>
        <v>15.161016949152541</v>
      </c>
      <c r="J13" s="9"/>
      <c r="K13" s="22"/>
      <c r="L13" s="9">
        <f>'2020 оценка потребности'!R13/'2020 оценка потребности'!S13</f>
        <v>54.54545454545455</v>
      </c>
      <c r="M13" s="9">
        <f>'2020 оценка потребности'!V13/'2020 оценка потребности'!W13</f>
        <v>53.32203389830509</v>
      </c>
      <c r="N13" s="9"/>
      <c r="O13" s="35"/>
      <c r="P13" s="38">
        <f>'2020 оценка потребности'!Z13/'2020 оценка потребности'!AA13</f>
        <v>57.05457627118645</v>
      </c>
      <c r="Q13" s="38">
        <f>'2020 оценка потребности'!AA13/'2020 оценка потребности'!AB13</f>
        <v>0.017527077849932564</v>
      </c>
    </row>
    <row r="14" spans="1:17" ht="12.75">
      <c r="A14" s="115" t="s">
        <v>0</v>
      </c>
      <c r="B14" s="113" t="s">
        <v>35</v>
      </c>
      <c r="C14" s="75"/>
      <c r="D14" s="146">
        <f>'2020 оценка потребности'!D14:D17/'2020 оценка потребности'!E14:E17</f>
        <v>151.04359197907584</v>
      </c>
      <c r="E14" s="152">
        <f>'2020 оценка потребности'!F14:F17/'2020 оценка потребности'!G14:G17</f>
        <v>89.6363076923077</v>
      </c>
      <c r="F14" s="143"/>
      <c r="G14" s="143"/>
      <c r="H14" s="146"/>
      <c r="I14" s="152"/>
      <c r="J14" s="143"/>
      <c r="K14" s="143"/>
      <c r="L14" s="143"/>
      <c r="M14" s="143"/>
      <c r="N14" s="143"/>
      <c r="O14" s="149"/>
      <c r="P14" s="143"/>
      <c r="Q14" s="143"/>
    </row>
    <row r="15" spans="1:17" ht="12.75">
      <c r="A15" s="116"/>
      <c r="B15" s="114"/>
      <c r="C15" s="76"/>
      <c r="D15" s="147"/>
      <c r="E15" s="153"/>
      <c r="F15" s="144"/>
      <c r="G15" s="144"/>
      <c r="H15" s="147"/>
      <c r="I15" s="153"/>
      <c r="J15" s="144"/>
      <c r="K15" s="144"/>
      <c r="L15" s="144"/>
      <c r="M15" s="144"/>
      <c r="N15" s="144"/>
      <c r="O15" s="150"/>
      <c r="P15" s="144"/>
      <c r="Q15" s="144"/>
    </row>
    <row r="16" spans="1:17" ht="12.75">
      <c r="A16" s="116"/>
      <c r="B16" s="114"/>
      <c r="C16" s="76"/>
      <c r="D16" s="147"/>
      <c r="E16" s="153"/>
      <c r="F16" s="144"/>
      <c r="G16" s="144"/>
      <c r="H16" s="147"/>
      <c r="I16" s="153"/>
      <c r="J16" s="144"/>
      <c r="K16" s="144"/>
      <c r="L16" s="144"/>
      <c r="M16" s="144"/>
      <c r="N16" s="144"/>
      <c r="O16" s="150"/>
      <c r="P16" s="144"/>
      <c r="Q16" s="144"/>
    </row>
    <row r="17" spans="1:17" ht="11.25" customHeight="1">
      <c r="A17" s="117"/>
      <c r="B17" s="114"/>
      <c r="C17" s="77"/>
      <c r="D17" s="148"/>
      <c r="E17" s="154"/>
      <c r="F17" s="145"/>
      <c r="G17" s="145"/>
      <c r="H17" s="148"/>
      <c r="I17" s="154"/>
      <c r="J17" s="145"/>
      <c r="K17" s="145"/>
      <c r="L17" s="145"/>
      <c r="M17" s="145"/>
      <c r="N17" s="145"/>
      <c r="O17" s="151"/>
      <c r="P17" s="145"/>
      <c r="Q17" s="145"/>
    </row>
    <row r="18" spans="1:17" ht="0" customHeight="1" hidden="1">
      <c r="A18" s="28"/>
      <c r="B18" s="114"/>
      <c r="C18" s="6"/>
      <c r="D18" s="9"/>
      <c r="E18" s="21"/>
      <c r="F18" s="9"/>
      <c r="G18" s="9"/>
      <c r="H18" s="32"/>
      <c r="I18" s="32"/>
      <c r="J18" s="9"/>
      <c r="K18" s="22"/>
      <c r="L18" s="9"/>
      <c r="M18" s="38"/>
      <c r="N18" s="38"/>
      <c r="O18" s="41"/>
      <c r="P18" s="38"/>
      <c r="Q18" s="38"/>
    </row>
    <row r="19" spans="1:17" ht="12.75" customHeight="1" hidden="1">
      <c r="A19" s="28"/>
      <c r="B19" s="114"/>
      <c r="C19" s="6"/>
      <c r="D19" s="9"/>
      <c r="E19" s="21"/>
      <c r="F19" s="9"/>
      <c r="G19" s="9"/>
      <c r="H19" s="32"/>
      <c r="I19" s="32"/>
      <c r="J19" s="9"/>
      <c r="K19" s="22"/>
      <c r="L19" s="9"/>
      <c r="M19" s="38"/>
      <c r="N19" s="38"/>
      <c r="O19" s="41"/>
      <c r="P19" s="38"/>
      <c r="Q19" s="38"/>
    </row>
    <row r="20" spans="1:17" ht="12.75" customHeight="1" hidden="1">
      <c r="A20" s="28"/>
      <c r="B20" s="114"/>
      <c r="C20" s="6"/>
      <c r="D20" s="9"/>
      <c r="E20" s="21"/>
      <c r="F20" s="9"/>
      <c r="G20" s="9"/>
      <c r="H20" s="32"/>
      <c r="I20" s="32"/>
      <c r="J20" s="9"/>
      <c r="K20" s="22"/>
      <c r="L20" s="9"/>
      <c r="M20" s="38"/>
      <c r="N20" s="38"/>
      <c r="O20" s="41"/>
      <c r="P20" s="38"/>
      <c r="Q20" s="38"/>
    </row>
    <row r="21" spans="1:17" ht="12.75" customHeight="1" hidden="1">
      <c r="A21" s="28"/>
      <c r="B21" s="114"/>
      <c r="C21" s="6"/>
      <c r="D21" s="9"/>
      <c r="E21" s="21"/>
      <c r="F21" s="9"/>
      <c r="G21" s="9"/>
      <c r="H21" s="32"/>
      <c r="I21" s="32"/>
      <c r="J21" s="9"/>
      <c r="K21" s="22"/>
      <c r="L21" s="9"/>
      <c r="M21" s="38"/>
      <c r="N21" s="38"/>
      <c r="O21" s="41"/>
      <c r="P21" s="38"/>
      <c r="Q21" s="38"/>
    </row>
    <row r="22" spans="1:17" ht="12.75" customHeight="1" hidden="1">
      <c r="A22" s="28"/>
      <c r="B22" s="114"/>
      <c r="C22" s="6"/>
      <c r="D22" s="9"/>
      <c r="E22" s="21"/>
      <c r="F22" s="9"/>
      <c r="G22" s="9"/>
      <c r="H22" s="32"/>
      <c r="I22" s="32"/>
      <c r="J22" s="9"/>
      <c r="K22" s="22"/>
      <c r="L22" s="9"/>
      <c r="M22" s="38"/>
      <c r="N22" s="38"/>
      <c r="O22" s="41"/>
      <c r="P22" s="38"/>
      <c r="Q22" s="38"/>
    </row>
    <row r="23" spans="1:17" ht="12.75" customHeight="1" hidden="1">
      <c r="A23" s="28"/>
      <c r="B23" s="114"/>
      <c r="C23" s="6"/>
      <c r="D23" s="9"/>
      <c r="E23" s="21"/>
      <c r="F23" s="9"/>
      <c r="G23" s="9"/>
      <c r="H23" s="32"/>
      <c r="I23" s="32"/>
      <c r="J23" s="9"/>
      <c r="K23" s="22"/>
      <c r="L23" s="9"/>
      <c r="M23" s="38"/>
      <c r="N23" s="38"/>
      <c r="O23" s="41"/>
      <c r="P23" s="38"/>
      <c r="Q23" s="38"/>
    </row>
    <row r="24" spans="1:17" ht="12.75" customHeight="1" hidden="1">
      <c r="A24" s="28"/>
      <c r="B24" s="114"/>
      <c r="C24" s="6"/>
      <c r="D24" s="9"/>
      <c r="E24" s="21"/>
      <c r="F24" s="9"/>
      <c r="G24" s="9"/>
      <c r="H24" s="32"/>
      <c r="I24" s="32"/>
      <c r="J24" s="9"/>
      <c r="K24" s="22"/>
      <c r="L24" s="9"/>
      <c r="M24" s="38"/>
      <c r="N24" s="38"/>
      <c r="O24" s="41"/>
      <c r="P24" s="38"/>
      <c r="Q24" s="38"/>
    </row>
    <row r="25" spans="1:17" ht="12.75" customHeight="1" hidden="1">
      <c r="A25" s="28"/>
      <c r="B25" s="114"/>
      <c r="C25" s="6"/>
      <c r="D25" s="9"/>
      <c r="E25" s="21"/>
      <c r="F25" s="9"/>
      <c r="G25" s="9"/>
      <c r="H25" s="32"/>
      <c r="I25" s="32"/>
      <c r="J25" s="9"/>
      <c r="K25" s="22"/>
      <c r="L25" s="9"/>
      <c r="M25" s="38"/>
      <c r="N25" s="38"/>
      <c r="O25" s="41"/>
      <c r="P25" s="38"/>
      <c r="Q25" s="38"/>
    </row>
    <row r="26" spans="1:17" ht="12.75" customHeight="1" hidden="1">
      <c r="A26" s="28"/>
      <c r="B26" s="114"/>
      <c r="C26" s="6"/>
      <c r="D26" s="9"/>
      <c r="E26" s="21"/>
      <c r="F26" s="9"/>
      <c r="G26" s="9"/>
      <c r="H26" s="32"/>
      <c r="I26" s="32"/>
      <c r="J26" s="9"/>
      <c r="K26" s="22"/>
      <c r="L26" s="9"/>
      <c r="M26" s="38"/>
      <c r="N26" s="38"/>
      <c r="O26" s="41"/>
      <c r="P26" s="38"/>
      <c r="Q26" s="38"/>
    </row>
    <row r="27" spans="1:17" ht="12.75" customHeight="1" hidden="1">
      <c r="A27" s="28"/>
      <c r="B27" s="114"/>
      <c r="C27" s="6"/>
      <c r="D27" s="9"/>
      <c r="E27" s="21"/>
      <c r="F27" s="9"/>
      <c r="G27" s="9"/>
      <c r="H27" s="32"/>
      <c r="I27" s="32"/>
      <c r="J27" s="9"/>
      <c r="K27" s="22"/>
      <c r="L27" s="9"/>
      <c r="M27" s="38"/>
      <c r="N27" s="38"/>
      <c r="O27" s="41"/>
      <c r="P27" s="38"/>
      <c r="Q27" s="38"/>
    </row>
    <row r="28" spans="1:17" ht="12.75" customHeight="1" hidden="1">
      <c r="A28" s="29"/>
      <c r="B28" s="114"/>
      <c r="C28" s="6"/>
      <c r="D28" s="9"/>
      <c r="E28" s="21"/>
      <c r="F28" s="9"/>
      <c r="G28" s="9"/>
      <c r="H28" s="32"/>
      <c r="I28" s="32"/>
      <c r="J28" s="9"/>
      <c r="K28" s="22"/>
      <c r="L28" s="9"/>
      <c r="M28" s="38"/>
      <c r="N28" s="38"/>
      <c r="O28" s="41"/>
      <c r="P28" s="38"/>
      <c r="Q28" s="38"/>
    </row>
    <row r="29" spans="1:17" ht="12.75">
      <c r="A29" s="119" t="s">
        <v>16</v>
      </c>
      <c r="B29" s="118" t="s">
        <v>36</v>
      </c>
      <c r="C29" s="87"/>
      <c r="D29" s="143">
        <f>'2020 оценка потребности'!D29:D41/'2020 оценка потребности'!E29:E41</f>
        <v>120.69310344827586</v>
      </c>
      <c r="E29" s="143">
        <f>'2020 оценка потребности'!F29:F41/'2020 оценка потребности'!G29:G41</f>
        <v>120.33832758620689</v>
      </c>
      <c r="F29" s="143"/>
      <c r="G29" s="149"/>
      <c r="H29" s="155"/>
      <c r="I29" s="158"/>
      <c r="J29" s="149"/>
      <c r="K29" s="149"/>
      <c r="L29" s="149"/>
      <c r="M29" s="149"/>
      <c r="N29" s="149"/>
      <c r="O29" s="149"/>
      <c r="P29" s="143"/>
      <c r="Q29" s="143"/>
    </row>
    <row r="30" spans="1:17" ht="12.75">
      <c r="A30" s="120"/>
      <c r="B30" s="114"/>
      <c r="C30" s="88"/>
      <c r="D30" s="144"/>
      <c r="E30" s="144"/>
      <c r="F30" s="144"/>
      <c r="G30" s="150"/>
      <c r="H30" s="156"/>
      <c r="I30" s="159"/>
      <c r="J30" s="150"/>
      <c r="K30" s="150"/>
      <c r="L30" s="150"/>
      <c r="M30" s="150"/>
      <c r="N30" s="150"/>
      <c r="O30" s="150"/>
      <c r="P30" s="144"/>
      <c r="Q30" s="144"/>
    </row>
    <row r="31" spans="1:17" ht="12.75">
      <c r="A31" s="120"/>
      <c r="B31" s="114"/>
      <c r="C31" s="88"/>
      <c r="D31" s="144"/>
      <c r="E31" s="144"/>
      <c r="F31" s="144"/>
      <c r="G31" s="150"/>
      <c r="H31" s="156"/>
      <c r="I31" s="159"/>
      <c r="J31" s="150"/>
      <c r="K31" s="150"/>
      <c r="L31" s="150"/>
      <c r="M31" s="150"/>
      <c r="N31" s="150"/>
      <c r="O31" s="150"/>
      <c r="P31" s="144"/>
      <c r="Q31" s="144"/>
    </row>
    <row r="32" spans="1:17" ht="12.75">
      <c r="A32" s="120"/>
      <c r="B32" s="114"/>
      <c r="C32" s="88"/>
      <c r="D32" s="144"/>
      <c r="E32" s="144"/>
      <c r="F32" s="144"/>
      <c r="G32" s="150"/>
      <c r="H32" s="156"/>
      <c r="I32" s="159"/>
      <c r="J32" s="150"/>
      <c r="K32" s="150"/>
      <c r="L32" s="150"/>
      <c r="M32" s="150"/>
      <c r="N32" s="150"/>
      <c r="O32" s="150"/>
      <c r="P32" s="144"/>
      <c r="Q32" s="144"/>
    </row>
    <row r="33" spans="1:17" ht="6" customHeight="1">
      <c r="A33" s="120"/>
      <c r="B33" s="114"/>
      <c r="C33" s="88"/>
      <c r="D33" s="144"/>
      <c r="E33" s="144"/>
      <c r="F33" s="144"/>
      <c r="G33" s="150"/>
      <c r="H33" s="156"/>
      <c r="I33" s="159"/>
      <c r="J33" s="150"/>
      <c r="K33" s="150"/>
      <c r="L33" s="150"/>
      <c r="M33" s="150"/>
      <c r="N33" s="150"/>
      <c r="O33" s="150"/>
      <c r="P33" s="144"/>
      <c r="Q33" s="144"/>
    </row>
    <row r="34" spans="1:17" ht="12.75" customHeight="1" hidden="1">
      <c r="A34" s="120"/>
      <c r="B34" s="114"/>
      <c r="C34" s="88"/>
      <c r="D34" s="144"/>
      <c r="E34" s="144"/>
      <c r="F34" s="144"/>
      <c r="G34" s="150"/>
      <c r="H34" s="156"/>
      <c r="I34" s="159"/>
      <c r="J34" s="150"/>
      <c r="K34" s="150"/>
      <c r="L34" s="150"/>
      <c r="M34" s="150"/>
      <c r="N34" s="150"/>
      <c r="O34" s="150"/>
      <c r="P34" s="144"/>
      <c r="Q34" s="144"/>
    </row>
    <row r="35" spans="1:17" ht="12.75" customHeight="1" hidden="1">
      <c r="A35" s="120"/>
      <c r="B35" s="114"/>
      <c r="C35" s="88"/>
      <c r="D35" s="144"/>
      <c r="E35" s="144"/>
      <c r="F35" s="144"/>
      <c r="G35" s="150"/>
      <c r="H35" s="156"/>
      <c r="I35" s="159"/>
      <c r="J35" s="150"/>
      <c r="K35" s="150"/>
      <c r="L35" s="150"/>
      <c r="M35" s="150"/>
      <c r="N35" s="150"/>
      <c r="O35" s="150"/>
      <c r="P35" s="144"/>
      <c r="Q35" s="144"/>
    </row>
    <row r="36" spans="1:17" ht="12.75" customHeight="1" hidden="1">
      <c r="A36" s="120"/>
      <c r="B36" s="114"/>
      <c r="C36" s="88"/>
      <c r="D36" s="144"/>
      <c r="E36" s="144"/>
      <c r="F36" s="144"/>
      <c r="G36" s="150"/>
      <c r="H36" s="156"/>
      <c r="I36" s="159"/>
      <c r="J36" s="150"/>
      <c r="K36" s="150"/>
      <c r="L36" s="150"/>
      <c r="M36" s="150"/>
      <c r="N36" s="150"/>
      <c r="O36" s="150"/>
      <c r="P36" s="144"/>
      <c r="Q36" s="144"/>
    </row>
    <row r="37" spans="1:17" s="4" customFormat="1" ht="12.75" customHeight="1" hidden="1">
      <c r="A37" s="120"/>
      <c r="B37" s="114"/>
      <c r="C37" s="88"/>
      <c r="D37" s="144"/>
      <c r="E37" s="144"/>
      <c r="F37" s="144"/>
      <c r="G37" s="150"/>
      <c r="H37" s="156"/>
      <c r="I37" s="159"/>
      <c r="J37" s="150"/>
      <c r="K37" s="150"/>
      <c r="L37" s="150"/>
      <c r="M37" s="150"/>
      <c r="N37" s="150"/>
      <c r="O37" s="150"/>
      <c r="P37" s="144"/>
      <c r="Q37" s="144"/>
    </row>
    <row r="38" spans="1:17" ht="12.75" customHeight="1" hidden="1">
      <c r="A38" s="120"/>
      <c r="B38" s="114"/>
      <c r="C38" s="88"/>
      <c r="D38" s="144"/>
      <c r="E38" s="144"/>
      <c r="F38" s="144"/>
      <c r="G38" s="150"/>
      <c r="H38" s="156"/>
      <c r="I38" s="159"/>
      <c r="J38" s="150"/>
      <c r="K38" s="150"/>
      <c r="L38" s="150"/>
      <c r="M38" s="150"/>
      <c r="N38" s="150"/>
      <c r="O38" s="150"/>
      <c r="P38" s="144"/>
      <c r="Q38" s="144"/>
    </row>
    <row r="39" spans="1:17" ht="12.75" customHeight="1" hidden="1">
      <c r="A39" s="120"/>
      <c r="B39" s="114"/>
      <c r="C39" s="88"/>
      <c r="D39" s="144"/>
      <c r="E39" s="144"/>
      <c r="F39" s="144"/>
      <c r="G39" s="150"/>
      <c r="H39" s="156"/>
      <c r="I39" s="159"/>
      <c r="J39" s="150"/>
      <c r="K39" s="150"/>
      <c r="L39" s="150"/>
      <c r="M39" s="150"/>
      <c r="N39" s="150"/>
      <c r="O39" s="150"/>
      <c r="P39" s="144"/>
      <c r="Q39" s="144"/>
    </row>
    <row r="40" spans="1:17" ht="12.75" customHeight="1" hidden="1">
      <c r="A40" s="120"/>
      <c r="B40" s="114"/>
      <c r="C40" s="88"/>
      <c r="D40" s="144"/>
      <c r="E40" s="144"/>
      <c r="F40" s="144"/>
      <c r="G40" s="150"/>
      <c r="H40" s="156"/>
      <c r="I40" s="159"/>
      <c r="J40" s="150"/>
      <c r="K40" s="150"/>
      <c r="L40" s="150"/>
      <c r="M40" s="150"/>
      <c r="N40" s="150"/>
      <c r="O40" s="150"/>
      <c r="P40" s="144"/>
      <c r="Q40" s="144"/>
    </row>
    <row r="41" spans="1:17" ht="24" customHeight="1" hidden="1">
      <c r="A41" s="120"/>
      <c r="B41" s="114"/>
      <c r="C41" s="89"/>
      <c r="D41" s="145"/>
      <c r="E41" s="145"/>
      <c r="F41" s="145"/>
      <c r="G41" s="151"/>
      <c r="H41" s="157"/>
      <c r="I41" s="160"/>
      <c r="J41" s="151"/>
      <c r="K41" s="151"/>
      <c r="L41" s="151"/>
      <c r="M41" s="151"/>
      <c r="N41" s="151"/>
      <c r="O41" s="151"/>
      <c r="P41" s="145"/>
      <c r="Q41" s="145"/>
    </row>
    <row r="42" spans="1:17" ht="15.75">
      <c r="A42" s="119" t="s">
        <v>17</v>
      </c>
      <c r="B42" s="30" t="s">
        <v>37</v>
      </c>
      <c r="C42" s="87"/>
      <c r="D42" s="143">
        <f>'2020 оценка потребности'!D42:D43/'2020 оценка потребности'!E42:E43</f>
        <v>137.1631205673759</v>
      </c>
      <c r="E42" s="143">
        <f>'2020 оценка потребности'!F42:F43/'2020 оценка потребности'!G42:G43</f>
        <v>136.95985401459853</v>
      </c>
      <c r="F42" s="143"/>
      <c r="G42" s="149"/>
      <c r="H42" s="155"/>
      <c r="I42" s="158"/>
      <c r="J42" s="149"/>
      <c r="K42" s="149"/>
      <c r="L42" s="149"/>
      <c r="M42" s="149"/>
      <c r="N42" s="149"/>
      <c r="O42" s="149"/>
      <c r="P42" s="161"/>
      <c r="Q42" s="161"/>
    </row>
    <row r="43" spans="1:17" ht="31.5">
      <c r="A43" s="124"/>
      <c r="B43" s="31" t="s">
        <v>38</v>
      </c>
      <c r="C43" s="88"/>
      <c r="D43" s="145"/>
      <c r="E43" s="145"/>
      <c r="F43" s="145"/>
      <c r="G43" s="150"/>
      <c r="H43" s="156"/>
      <c r="I43" s="159"/>
      <c r="J43" s="150"/>
      <c r="K43" s="150"/>
      <c r="L43" s="150"/>
      <c r="M43" s="150"/>
      <c r="N43" s="150"/>
      <c r="O43" s="150"/>
      <c r="P43" s="161"/>
      <c r="Q43" s="161"/>
    </row>
    <row r="44" spans="1:17" ht="12.75" customHeight="1">
      <c r="A44" s="127" t="s">
        <v>40</v>
      </c>
      <c r="B44" s="186" t="s">
        <v>51</v>
      </c>
      <c r="C44" s="75"/>
      <c r="D44" s="143"/>
      <c r="E44" s="143"/>
      <c r="F44" s="143"/>
      <c r="G44" s="143"/>
      <c r="H44" s="146"/>
      <c r="I44" s="152"/>
      <c r="J44" s="143"/>
      <c r="K44" s="143"/>
      <c r="L44" s="143">
        <f>'2020 оценка потребности'!R44:R46/'2020 оценка потребности'!S44:S46</f>
        <v>1.0423181154888472</v>
      </c>
      <c r="M44" s="143">
        <f>'2020 оценка потребности'!V44:V46/'2020 оценка потребности'!W44:W46</f>
        <v>1.0638297872340425</v>
      </c>
      <c r="N44" s="143"/>
      <c r="O44" s="149"/>
      <c r="P44" s="161">
        <f>'2020 оценка потребности'!Z44:Z46/'2020 оценка потребности'!AA44:AA46</f>
        <v>1.1382978723404256</v>
      </c>
      <c r="Q44" s="161">
        <f>'2020 оценка потребности'!AA44:AA46/'2020 оценка потребности'!AB44:AB46</f>
        <v>1.0981308411214954</v>
      </c>
    </row>
    <row r="45" spans="1:17" ht="12.75" customHeight="1">
      <c r="A45" s="128"/>
      <c r="B45" s="186"/>
      <c r="C45" s="76"/>
      <c r="D45" s="144"/>
      <c r="E45" s="144"/>
      <c r="F45" s="144"/>
      <c r="G45" s="144"/>
      <c r="H45" s="147"/>
      <c r="I45" s="153"/>
      <c r="J45" s="144"/>
      <c r="K45" s="144"/>
      <c r="L45" s="144"/>
      <c r="M45" s="144"/>
      <c r="N45" s="144"/>
      <c r="O45" s="150"/>
      <c r="P45" s="161"/>
      <c r="Q45" s="161"/>
    </row>
    <row r="46" spans="1:17" ht="39.75" customHeight="1">
      <c r="A46" s="129"/>
      <c r="B46" s="187"/>
      <c r="C46" s="77"/>
      <c r="D46" s="145"/>
      <c r="E46" s="145"/>
      <c r="F46" s="145"/>
      <c r="G46" s="145"/>
      <c r="H46" s="148"/>
      <c r="I46" s="154"/>
      <c r="J46" s="145"/>
      <c r="K46" s="145"/>
      <c r="L46" s="145"/>
      <c r="M46" s="145"/>
      <c r="N46" s="145"/>
      <c r="O46" s="151"/>
      <c r="P46" s="161"/>
      <c r="Q46" s="161"/>
    </row>
    <row r="47" spans="2:17" ht="54.75" customHeight="1">
      <c r="B47" s="45" t="s">
        <v>48</v>
      </c>
      <c r="C47" s="6"/>
      <c r="D47" s="6"/>
      <c r="E47" s="6"/>
      <c r="F47" s="9">
        <f>'2020 оценка потребности'!H47/'2020 оценка потребности'!I47</f>
        <v>138.14285714285714</v>
      </c>
      <c r="G47" s="9">
        <f>'2020 оценка потребности'!J47/'2020 оценка потребности'!K47</f>
        <v>124.89424460431654</v>
      </c>
      <c r="H47" s="8">
        <f>'2020 оценка потребности'!L47/'2020 оценка потребности'!M47</f>
        <v>111.3520520113775</v>
      </c>
      <c r="I47" s="9">
        <f>'2020 оценка потребности'!N47/'2020 оценка потребности'!O47</f>
        <v>32.24465258025193</v>
      </c>
      <c r="J47" s="9"/>
      <c r="K47" s="8"/>
      <c r="L47" s="9">
        <f>'2020 оценка потребности'!R47/'2020 оценка потребности'!S47</f>
        <v>93.24735987002437</v>
      </c>
      <c r="M47" s="9">
        <f>'2020 оценка потребности'!V47/'2020 оценка потребности'!W47</f>
        <v>96.92551266586248</v>
      </c>
      <c r="N47" s="6"/>
      <c r="O47" s="6"/>
      <c r="P47" s="40">
        <f>'2020 оценка потребности'!Z47/'2020 оценка потребности'!AA47</f>
        <v>101.7717882991556</v>
      </c>
      <c r="Q47" s="40">
        <f>'2020 оценка потребности'!AA47/'2020 оценка потребности'!AB47</f>
        <v>0.008628980435998752</v>
      </c>
    </row>
    <row r="48" spans="2:17" ht="42.75">
      <c r="B48" s="45" t="s">
        <v>49</v>
      </c>
      <c r="C48" s="6"/>
      <c r="D48" s="6"/>
      <c r="E48" s="6"/>
      <c r="F48" s="9">
        <f>'2020 оценка потребности'!H48/'2020 оценка потребности'!I48</f>
        <v>120.9159802306425</v>
      </c>
      <c r="G48" s="9">
        <f>'2020 оценка потребности'!J48/'2020 оценка потребности'!K48</f>
        <v>117.74660033167495</v>
      </c>
      <c r="H48" s="8">
        <f>'2020 оценка потребности'!L48/'2020 оценка потребности'!M48</f>
        <v>110.84288354898337</v>
      </c>
      <c r="I48" s="9">
        <f>'2020 оценка потребности'!N48/'2020 оценка потребности'!O48</f>
        <v>33.44436229205176</v>
      </c>
      <c r="J48" s="9"/>
      <c r="K48" s="8"/>
      <c r="L48" s="9">
        <f>'2020 оценка потребности'!R48/'2020 оценка потребности'!S48</f>
        <v>94.79543937708564</v>
      </c>
      <c r="M48" s="9">
        <f>'2020 оценка потребности'!V48/'2020 оценка потребности'!W48</f>
        <v>96.8421590909091</v>
      </c>
      <c r="N48" s="6"/>
      <c r="O48" s="6"/>
      <c r="P48" s="40">
        <f>'2020 оценка потребности'!Z48/'2020 оценка потребности'!AA48</f>
        <v>100.63148455908606</v>
      </c>
      <c r="Q48" s="40">
        <f>'2020 оценка потребности'!AA48/'2020 оценка потребности'!AB48</f>
        <v>0.010434110205176289</v>
      </c>
    </row>
    <row r="49" spans="2:17" ht="42.75">
      <c r="B49" s="45" t="s">
        <v>50</v>
      </c>
      <c r="C49" s="6"/>
      <c r="D49" s="6"/>
      <c r="E49" s="6"/>
      <c r="F49" s="9">
        <f>'2020 оценка потребности'!H49/'2020 оценка потребности'!I49</f>
        <v>102.22717531075868</v>
      </c>
      <c r="G49" s="9">
        <f>'2020 оценка потребности'!J49/'2020 оценка потребности'!K49</f>
        <v>86.45885292200738</v>
      </c>
      <c r="H49" s="8">
        <f>'2020 оценка потребности'!L49/'2020 оценка потребности'!M49</f>
        <v>115.01420454545455</v>
      </c>
      <c r="I49" s="9">
        <f>'2020 оценка потребности'!N49/'2020 оценка потребности'!O49</f>
        <v>29.91227272727273</v>
      </c>
      <c r="J49" s="9"/>
      <c r="K49" s="8"/>
      <c r="L49" s="9">
        <f>'2020 оценка потребности'!R49/'2020 оценка потребности'!S49</f>
        <v>112.38153846153845</v>
      </c>
      <c r="M49" s="9">
        <f>'2020 оценка потребности'!V49/'2020 оценка потребности'!W49</f>
        <v>102.81554959785524</v>
      </c>
      <c r="N49" s="6"/>
      <c r="O49" s="6"/>
      <c r="P49" s="40">
        <f>'2020 оценка потребности'!Z49/'2020 оценка потребности'!AA49</f>
        <v>96.79737980769232</v>
      </c>
      <c r="Q49" s="40">
        <f>'2020 оценка потребности'!AA49/'2020 оценка потребности'!AB49</f>
        <v>0.010847401056578582</v>
      </c>
    </row>
    <row r="50" spans="2:17" ht="99.75">
      <c r="B50" s="45" t="s">
        <v>52</v>
      </c>
      <c r="C50" s="6"/>
      <c r="D50" s="6"/>
      <c r="E50" s="6"/>
      <c r="F50" s="9"/>
      <c r="G50" s="9"/>
      <c r="H50" s="8">
        <f>'2020 оценка потребности'!L50/'2020 оценка потребности'!M50</f>
        <v>10</v>
      </c>
      <c r="I50" s="9">
        <f>'2020 оценка потребности'!N50/'2020 оценка потребности'!O50</f>
        <v>13.333333333333334</v>
      </c>
      <c r="J50" s="9"/>
      <c r="K50" s="8"/>
      <c r="L50" s="9">
        <f>'2020 оценка потребности'!R50/'2020 оценка потребности'!S50</f>
        <v>20</v>
      </c>
      <c r="M50" s="6">
        <f>'2020 оценка потребности'!V50/'2020 оценка потребности'!W50</f>
        <v>20</v>
      </c>
      <c r="N50" s="6"/>
      <c r="O50" s="6"/>
      <c r="P50" s="40">
        <f>'2020 оценка потребности'!Z50/'2020 оценка потребности'!AA50</f>
        <v>20</v>
      </c>
      <c r="Q50" s="40">
        <f>'2020 оценка потребности'!AA50/'2020 оценка потребности'!AB50</f>
        <v>0.05</v>
      </c>
    </row>
    <row r="51" spans="2:17" ht="42.75">
      <c r="B51" s="45" t="s">
        <v>53</v>
      </c>
      <c r="C51" s="6"/>
      <c r="D51" s="6"/>
      <c r="E51" s="6"/>
      <c r="F51" s="9"/>
      <c r="G51" s="9"/>
      <c r="H51" s="8"/>
      <c r="I51" s="9"/>
      <c r="J51" s="9"/>
      <c r="K51" s="8"/>
      <c r="L51" s="38"/>
      <c r="M51" s="40"/>
      <c r="N51" s="40"/>
      <c r="O51" s="40"/>
      <c r="P51" s="40"/>
      <c r="Q51" s="40"/>
    </row>
    <row r="52" spans="2:17" ht="28.5">
      <c r="B52" s="45" t="s">
        <v>65</v>
      </c>
      <c r="C52" s="6"/>
      <c r="D52" s="6"/>
      <c r="E52" s="6"/>
      <c r="F52" s="9"/>
      <c r="G52" s="9"/>
      <c r="H52" s="8">
        <f>'2020 оценка потребности'!L52/'2020 оценка потребности'!M52</f>
        <v>101.49496644295301</v>
      </c>
      <c r="I52" s="9">
        <f>'2020 оценка потребности'!N52/'2020 оценка потребности'!O52</f>
        <v>38.370370370370374</v>
      </c>
      <c r="J52" s="9"/>
      <c r="K52" s="8"/>
      <c r="L52" s="9">
        <f>'2020 оценка потребности'!R52/'2020 оценка потребности'!S52</f>
        <v>148.43222891566265</v>
      </c>
      <c r="M52" s="40">
        <f>'2020 оценка потребности'!V52/'2020 оценка потребности'!W52</f>
        <v>173.63582214765103</v>
      </c>
      <c r="N52" s="40"/>
      <c r="O52" s="40"/>
      <c r="P52" s="40">
        <f>'2020 оценка потребности'!Z52/'2020 оценка потребности'!AA52</f>
        <v>182.3176132550336</v>
      </c>
      <c r="Q52" s="40">
        <f>'2020 оценка потребности'!AA52/'2020 оценка потребности'!AB52</f>
        <v>0.008219555923320921</v>
      </c>
    </row>
    <row r="53" spans="2:17" ht="28.5">
      <c r="B53" s="45" t="s">
        <v>66</v>
      </c>
      <c r="C53" s="6"/>
      <c r="D53" s="6"/>
      <c r="E53" s="6"/>
      <c r="F53" s="9"/>
      <c r="G53" s="9"/>
      <c r="H53" s="8">
        <f>'2020 оценка потребности'!L53/'2020 оценка потребности'!M53</f>
        <v>103.33759733036707</v>
      </c>
      <c r="I53" s="9">
        <f>'2020 оценка потребности'!N53/'2020 оценка потребности'!O53</f>
        <v>43.48012048192771</v>
      </c>
      <c r="J53" s="9"/>
      <c r="K53" s="8"/>
      <c r="L53" s="9">
        <f>'2020 оценка потребности'!R53/'2020 оценка потребности'!S53</f>
        <v>148.60573282855597</v>
      </c>
      <c r="M53" s="40">
        <f>'2020 оценка потребности'!V53/'2020 оценка потребности'!W53</f>
        <v>160.46195773081203</v>
      </c>
      <c r="N53" s="40"/>
      <c r="O53" s="40"/>
      <c r="P53" s="40">
        <f>'2020 оценка потребности'!Z53/'2020 оценка потребности'!AA53</f>
        <v>168.48505561735266</v>
      </c>
      <c r="Q53" s="40">
        <f>'2020 оценка потребности'!AA53/'2020 оценка потребности'!AB53</f>
        <v>0.006232006726962544</v>
      </c>
    </row>
    <row r="55" ht="25.5">
      <c r="B55" s="2" t="s">
        <v>71</v>
      </c>
    </row>
  </sheetData>
  <sheetProtection/>
  <mergeCells count="89">
    <mergeCell ref="Q42:Q43"/>
    <mergeCell ref="Q44:Q46"/>
    <mergeCell ref="L3:O3"/>
    <mergeCell ref="L4:L5"/>
    <mergeCell ref="M4:M5"/>
    <mergeCell ref="Q3:Q5"/>
    <mergeCell ref="Q14:Q17"/>
    <mergeCell ref="Q29:Q41"/>
    <mergeCell ref="D44:D46"/>
    <mergeCell ref="I4:I5"/>
    <mergeCell ref="P3:P5"/>
    <mergeCell ref="N44:N46"/>
    <mergeCell ref="O44:O46"/>
    <mergeCell ref="P44:P46"/>
    <mergeCell ref="M44:M46"/>
    <mergeCell ref="J44:J46"/>
    <mergeCell ref="K44:K46"/>
    <mergeCell ref="L44:L46"/>
    <mergeCell ref="G44:G46"/>
    <mergeCell ref="H44:H46"/>
    <mergeCell ref="I44:I46"/>
    <mergeCell ref="E44:E46"/>
    <mergeCell ref="F44:F46"/>
    <mergeCell ref="A44:A46"/>
    <mergeCell ref="B44:B46"/>
    <mergeCell ref="C44:C46"/>
    <mergeCell ref="O42:O43"/>
    <mergeCell ref="P42:P43"/>
    <mergeCell ref="K42:K43"/>
    <mergeCell ref="L42:L43"/>
    <mergeCell ref="M42:M43"/>
    <mergeCell ref="N42:N43"/>
    <mergeCell ref="H42:H43"/>
    <mergeCell ref="I42:I43"/>
    <mergeCell ref="J42:J43"/>
    <mergeCell ref="E42:E43"/>
    <mergeCell ref="F42:F43"/>
    <mergeCell ref="G42:G43"/>
    <mergeCell ref="O29:O41"/>
    <mergeCell ref="P29:P41"/>
    <mergeCell ref="A42:A43"/>
    <mergeCell ref="C42:C43"/>
    <mergeCell ref="D42:D43"/>
    <mergeCell ref="K29:K41"/>
    <mergeCell ref="L29:L41"/>
    <mergeCell ref="M29:M41"/>
    <mergeCell ref="N29:N41"/>
    <mergeCell ref="H29:H41"/>
    <mergeCell ref="I29:I41"/>
    <mergeCell ref="J29:J41"/>
    <mergeCell ref="E29:E41"/>
    <mergeCell ref="F29:F41"/>
    <mergeCell ref="G29:G41"/>
    <mergeCell ref="A29:A41"/>
    <mergeCell ref="B29:B41"/>
    <mergeCell ref="C29:C41"/>
    <mergeCell ref="D29:D41"/>
    <mergeCell ref="J14:J17"/>
    <mergeCell ref="K14:K17"/>
    <mergeCell ref="E14:E17"/>
    <mergeCell ref="F14:F17"/>
    <mergeCell ref="G14:G17"/>
    <mergeCell ref="P14:P17"/>
    <mergeCell ref="L14:L17"/>
    <mergeCell ref="M14:M17"/>
    <mergeCell ref="N14:N17"/>
    <mergeCell ref="A8:O8"/>
    <mergeCell ref="A14:A17"/>
    <mergeCell ref="B14:B28"/>
    <mergeCell ref="C14:C17"/>
    <mergeCell ref="D14:D17"/>
    <mergeCell ref="O14:O17"/>
    <mergeCell ref="H14:H17"/>
    <mergeCell ref="I14:I17"/>
    <mergeCell ref="N4:O4"/>
    <mergeCell ref="B7:O7"/>
    <mergeCell ref="E4:E5"/>
    <mergeCell ref="F4:F5"/>
    <mergeCell ref="G4:G5"/>
    <mergeCell ref="H4:H5"/>
    <mergeCell ref="D4:D5"/>
    <mergeCell ref="A1:L1"/>
    <mergeCell ref="A3:A5"/>
    <mergeCell ref="B3:B5"/>
    <mergeCell ref="C3:C5"/>
    <mergeCell ref="D3:E3"/>
    <mergeCell ref="F3:G3"/>
    <mergeCell ref="H3:K3"/>
    <mergeCell ref="J4:K4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72" r:id="rId1"/>
  <headerFooter alignWithMargins="0">
    <oddHeader>&amp;RПриложение 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B17" sqref="B17"/>
    </sheetView>
  </sheetViews>
  <sheetFormatPr defaultColWidth="9.25390625" defaultRowHeight="12.75"/>
  <cols>
    <col min="1" max="1" width="5.00390625" style="3" customWidth="1"/>
    <col min="2" max="2" width="30.75390625" style="2" customWidth="1"/>
    <col min="3" max="3" width="10.25390625" style="10" bestFit="1" customWidth="1"/>
    <col min="4" max="4" width="9.25390625" style="11" customWidth="1"/>
    <col min="5" max="5" width="10.25390625" style="10" bestFit="1" customWidth="1"/>
    <col min="6" max="6" width="9.25390625" style="11" customWidth="1"/>
    <col min="7" max="7" width="10.25390625" style="10" bestFit="1" customWidth="1"/>
    <col min="8" max="8" width="9.25390625" style="11" customWidth="1"/>
    <col min="9" max="9" width="10.25390625" style="10" bestFit="1" customWidth="1"/>
    <col min="10" max="10" width="9.25390625" style="11" customWidth="1"/>
    <col min="11" max="11" width="10.25390625" style="10" bestFit="1" customWidth="1"/>
    <col min="12" max="12" width="9.25390625" style="11" customWidth="1"/>
    <col min="13" max="13" width="10.25390625" style="10" bestFit="1" customWidth="1"/>
    <col min="14" max="14" width="9.25390625" style="11" customWidth="1"/>
    <col min="15" max="15" width="10.25390625" style="1" bestFit="1" customWidth="1"/>
    <col min="16" max="16" width="9.25390625" style="1" customWidth="1"/>
    <col min="17" max="17" width="10.25390625" style="1" bestFit="1" customWidth="1"/>
    <col min="18" max="18" width="9.25390625" style="1" customWidth="1"/>
    <col min="19" max="16384" width="9.25390625" style="2" customWidth="1"/>
  </cols>
  <sheetData>
    <row r="1" spans="1:18" ht="30" customHeight="1">
      <c r="A1" s="100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ht="13.5" thickBot="1"/>
    <row r="3" spans="1:18" ht="12.75" customHeight="1">
      <c r="A3" s="101" t="s">
        <v>11</v>
      </c>
      <c r="B3" s="104" t="s">
        <v>14</v>
      </c>
      <c r="C3" s="106" t="s">
        <v>1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62"/>
    </row>
    <row r="4" spans="1:18" ht="12.75" customHeight="1">
      <c r="A4" s="102"/>
      <c r="B4" s="68"/>
      <c r="C4" s="96" t="s">
        <v>19</v>
      </c>
      <c r="D4" s="96"/>
      <c r="E4" s="96"/>
      <c r="F4" s="96"/>
      <c r="G4" s="96" t="s">
        <v>20</v>
      </c>
      <c r="H4" s="96"/>
      <c r="I4" s="96"/>
      <c r="J4" s="96"/>
      <c r="K4" s="96" t="s">
        <v>21</v>
      </c>
      <c r="L4" s="96"/>
      <c r="M4" s="96"/>
      <c r="N4" s="96"/>
      <c r="O4" s="96" t="s">
        <v>22</v>
      </c>
      <c r="P4" s="96"/>
      <c r="Q4" s="96"/>
      <c r="R4" s="171"/>
    </row>
    <row r="5" spans="1:18" ht="12.75" customHeight="1">
      <c r="A5" s="102"/>
      <c r="B5" s="68"/>
      <c r="C5" s="96" t="s">
        <v>7</v>
      </c>
      <c r="D5" s="96"/>
      <c r="E5" s="96" t="s">
        <v>23</v>
      </c>
      <c r="F5" s="96"/>
      <c r="G5" s="96" t="s">
        <v>7</v>
      </c>
      <c r="H5" s="96"/>
      <c r="I5" s="96" t="s">
        <v>23</v>
      </c>
      <c r="J5" s="96"/>
      <c r="K5" s="96" t="s">
        <v>7</v>
      </c>
      <c r="L5" s="96"/>
      <c r="M5" s="96" t="s">
        <v>23</v>
      </c>
      <c r="N5" s="96"/>
      <c r="O5" s="96" t="s">
        <v>7</v>
      </c>
      <c r="P5" s="96"/>
      <c r="Q5" s="96" t="s">
        <v>23</v>
      </c>
      <c r="R5" s="96"/>
    </row>
    <row r="6" spans="1:18" s="1" customFormat="1" ht="64.5" thickBot="1">
      <c r="A6" s="103"/>
      <c r="B6" s="105"/>
      <c r="C6" s="18" t="s">
        <v>8</v>
      </c>
      <c r="D6" s="13" t="s">
        <v>9</v>
      </c>
      <c r="E6" s="18" t="s">
        <v>8</v>
      </c>
      <c r="F6" s="13" t="s">
        <v>9</v>
      </c>
      <c r="G6" s="18" t="s">
        <v>8</v>
      </c>
      <c r="H6" s="13" t="s">
        <v>9</v>
      </c>
      <c r="I6" s="18" t="s">
        <v>8</v>
      </c>
      <c r="J6" s="13" t="s">
        <v>9</v>
      </c>
      <c r="K6" s="18" t="s">
        <v>8</v>
      </c>
      <c r="L6" s="13" t="s">
        <v>9</v>
      </c>
      <c r="M6" s="18" t="s">
        <v>8</v>
      </c>
      <c r="N6" s="13" t="s">
        <v>9</v>
      </c>
      <c r="O6" s="18" t="s">
        <v>8</v>
      </c>
      <c r="P6" s="13" t="s">
        <v>9</v>
      </c>
      <c r="Q6" s="18" t="s">
        <v>8</v>
      </c>
      <c r="R6" s="14" t="s">
        <v>9</v>
      </c>
    </row>
    <row r="7" spans="1:18" s="11" customFormat="1" ht="13.5" thickBot="1">
      <c r="A7" s="15" t="s">
        <v>0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5</v>
      </c>
      <c r="P7" s="16">
        <v>16</v>
      </c>
      <c r="Q7" s="16">
        <v>17</v>
      </c>
      <c r="R7" s="17">
        <v>18</v>
      </c>
    </row>
    <row r="8" spans="1:18" ht="15" customHeight="1">
      <c r="A8" s="166" t="s">
        <v>12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8"/>
    </row>
    <row r="9" spans="1:18" ht="12.75" customHeight="1">
      <c r="A9" s="163" t="s">
        <v>15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</row>
    <row r="10" spans="1:18" ht="35.25" customHeight="1">
      <c r="A10" s="7" t="s">
        <v>2</v>
      </c>
      <c r="B10" s="6" t="s">
        <v>24</v>
      </c>
      <c r="C10" s="19">
        <v>90138.932</v>
      </c>
      <c r="D10" s="6">
        <v>1612</v>
      </c>
      <c r="E10" s="9">
        <v>90871</v>
      </c>
      <c r="F10" s="8">
        <f>D10</f>
        <v>1612</v>
      </c>
      <c r="G10" s="6">
        <v>111471.92</v>
      </c>
      <c r="H10" s="6">
        <v>1643</v>
      </c>
      <c r="I10" s="9">
        <v>111963</v>
      </c>
      <c r="J10" s="6">
        <v>1643</v>
      </c>
      <c r="K10" s="9">
        <v>132589.811</v>
      </c>
      <c r="L10" s="8">
        <v>1656</v>
      </c>
      <c r="M10" s="9">
        <v>132771.9</v>
      </c>
      <c r="N10" s="8">
        <v>1656</v>
      </c>
      <c r="O10" s="9"/>
      <c r="P10" s="8">
        <v>1701</v>
      </c>
      <c r="Q10" s="9">
        <v>131294.058</v>
      </c>
      <c r="R10" s="8">
        <v>1701</v>
      </c>
    </row>
    <row r="11" spans="1:18" ht="54" customHeight="1">
      <c r="A11" s="7" t="s">
        <v>3</v>
      </c>
      <c r="B11" s="6" t="s">
        <v>25</v>
      </c>
      <c r="C11" s="19">
        <v>76678.845</v>
      </c>
      <c r="D11" s="6">
        <v>5705</v>
      </c>
      <c r="E11" s="9">
        <v>79699.8</v>
      </c>
      <c r="F11" s="8">
        <f>D11</f>
        <v>5705</v>
      </c>
      <c r="G11" s="6">
        <v>93818.88</v>
      </c>
      <c r="H11" s="6">
        <v>5349</v>
      </c>
      <c r="I11" s="9">
        <v>95011</v>
      </c>
      <c r="J11" s="6">
        <v>5349</v>
      </c>
      <c r="K11" s="9">
        <v>109712.229</v>
      </c>
      <c r="L11" s="8">
        <v>5115</v>
      </c>
      <c r="M11" s="9">
        <v>109871.9</v>
      </c>
      <c r="N11" s="8">
        <v>5115</v>
      </c>
      <c r="O11" s="9"/>
      <c r="P11" s="8">
        <v>5088</v>
      </c>
      <c r="Q11" s="9">
        <v>94424</v>
      </c>
      <c r="R11" s="8">
        <v>5088</v>
      </c>
    </row>
    <row r="12" spans="1:18" ht="37.5" customHeight="1">
      <c r="A12" s="7" t="s">
        <v>4</v>
      </c>
      <c r="B12" s="6" t="s">
        <v>26</v>
      </c>
      <c r="C12" s="6">
        <v>10771.423</v>
      </c>
      <c r="D12" s="6">
        <v>2290</v>
      </c>
      <c r="E12" s="9">
        <v>11480</v>
      </c>
      <c r="F12" s="8">
        <f>D12</f>
        <v>2290</v>
      </c>
      <c r="G12" s="6">
        <v>13073.7</v>
      </c>
      <c r="H12" s="6">
        <v>2172</v>
      </c>
      <c r="I12" s="9">
        <v>13080</v>
      </c>
      <c r="J12" s="6">
        <v>2172</v>
      </c>
      <c r="K12" s="9">
        <v>14461.5</v>
      </c>
      <c r="L12" s="8">
        <v>2158</v>
      </c>
      <c r="M12" s="9">
        <v>14846.8</v>
      </c>
      <c r="N12" s="8">
        <v>2158</v>
      </c>
      <c r="O12" s="9"/>
      <c r="P12" s="8">
        <v>2238</v>
      </c>
      <c r="Q12" s="9">
        <v>15670</v>
      </c>
      <c r="R12" s="8">
        <v>2238</v>
      </c>
    </row>
    <row r="13" spans="1:18" ht="30.75" customHeight="1">
      <c r="A13" s="7" t="s">
        <v>5</v>
      </c>
      <c r="B13" s="6" t="s">
        <v>27</v>
      </c>
      <c r="C13" s="6">
        <v>722.155</v>
      </c>
      <c r="D13" s="6">
        <v>3281</v>
      </c>
      <c r="E13" s="9">
        <v>775</v>
      </c>
      <c r="F13" s="8">
        <f>D13</f>
        <v>3281</v>
      </c>
      <c r="G13" s="6">
        <v>755.55</v>
      </c>
      <c r="H13" s="6">
        <v>2728</v>
      </c>
      <c r="I13" s="9">
        <v>795</v>
      </c>
      <c r="J13" s="6">
        <v>2728</v>
      </c>
      <c r="K13" s="9">
        <v>1101.326</v>
      </c>
      <c r="L13" s="8">
        <v>3787</v>
      </c>
      <c r="M13" s="9">
        <v>1166.604</v>
      </c>
      <c r="N13" s="8">
        <v>3787</v>
      </c>
      <c r="O13" s="9"/>
      <c r="P13" s="8"/>
      <c r="Q13" s="9">
        <v>730</v>
      </c>
      <c r="R13" s="8"/>
    </row>
    <row r="14" spans="1:18" s="4" customFormat="1" ht="18" customHeight="1">
      <c r="A14" s="169" t="s">
        <v>13</v>
      </c>
      <c r="B14" s="170"/>
      <c r="C14" s="12">
        <f>SUM(C10:C13)</f>
        <v>178311.355</v>
      </c>
      <c r="D14" s="12"/>
      <c r="E14" s="12">
        <f aca="true" t="shared" si="0" ref="E14:Q14">SUM(E10:E13)</f>
        <v>182825.8</v>
      </c>
      <c r="F14" s="12"/>
      <c r="G14" s="12">
        <f t="shared" si="0"/>
        <v>219120.05</v>
      </c>
      <c r="H14" s="12"/>
      <c r="I14" s="12">
        <f t="shared" si="0"/>
        <v>220849</v>
      </c>
      <c r="J14" s="12"/>
      <c r="K14" s="12">
        <f t="shared" si="0"/>
        <v>257864.86599999998</v>
      </c>
      <c r="L14" s="12"/>
      <c r="M14" s="12">
        <f t="shared" si="0"/>
        <v>258657.20399999997</v>
      </c>
      <c r="N14" s="12"/>
      <c r="O14" s="12">
        <f t="shared" si="0"/>
        <v>0</v>
      </c>
      <c r="P14" s="12"/>
      <c r="Q14" s="12">
        <f t="shared" si="0"/>
        <v>242118.058</v>
      </c>
      <c r="R14" s="12"/>
    </row>
  </sheetData>
  <sheetProtection/>
  <mergeCells count="19">
    <mergeCell ref="A14:B14"/>
    <mergeCell ref="A1:R1"/>
    <mergeCell ref="O5:P5"/>
    <mergeCell ref="Q5:R5"/>
    <mergeCell ref="O4:R4"/>
    <mergeCell ref="C4:F4"/>
    <mergeCell ref="B3:B6"/>
    <mergeCell ref="A3:A6"/>
    <mergeCell ref="K5:L5"/>
    <mergeCell ref="M5:N5"/>
    <mergeCell ref="G4:J4"/>
    <mergeCell ref="C3:R3"/>
    <mergeCell ref="K4:N4"/>
    <mergeCell ref="A9:R9"/>
    <mergeCell ref="A8:R8"/>
    <mergeCell ref="C5:D5"/>
    <mergeCell ref="E5:F5"/>
    <mergeCell ref="G5:H5"/>
    <mergeCell ref="I5:J5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77" r:id="rId1"/>
  <headerFooter alignWithMargins="0">
    <oddHeader>&amp;RПриложение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nach-ekonom</cp:lastModifiedBy>
  <cp:lastPrinted>2018-07-03T00:31:48Z</cp:lastPrinted>
  <dcterms:created xsi:type="dcterms:W3CDTF">2009-11-05T12:46:24Z</dcterms:created>
  <dcterms:modified xsi:type="dcterms:W3CDTF">2019-07-23T02:13:50Z</dcterms:modified>
  <cp:category/>
  <cp:version/>
  <cp:contentType/>
  <cp:contentStatus/>
</cp:coreProperties>
</file>